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FINANCIJE\FINANCIJE\FP ZA 2026\I. KVARTAL FINANCIJSKI IZVJEŠTAJ\"/>
    </mc:Choice>
  </mc:AlternateContent>
  <xr:revisionPtr revIDLastSave="0" documentId="13_ncr:1_{8754EB06-39F9-4110-8DCC-6720AE9FC9EC}" xr6:coauthVersionLast="47" xr6:coauthVersionMax="47" xr10:uidLastSave="{00000000-0000-0000-0000-000000000000}"/>
  <bookViews>
    <workbookView xWindow="-98" yWindow="-98" windowWidth="28996" windowHeight="157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E327" i="9" s="1"/>
  <c r="B327" i="9" s="1"/>
  <c r="G327" i="9"/>
  <c r="F327" i="9"/>
  <c r="H326" i="9"/>
  <c r="G326" i="9"/>
  <c r="E326" i="9" s="1"/>
  <c r="B326" i="9" s="1"/>
  <c r="F326" i="9"/>
  <c r="H325" i="9"/>
  <c r="G325" i="9"/>
  <c r="F325" i="9"/>
  <c r="H324" i="9"/>
  <c r="G324" i="9"/>
  <c r="F324" i="9"/>
  <c r="E324" i="9"/>
  <c r="B324" i="9" s="1"/>
  <c r="H323" i="9"/>
  <c r="E323" i="9" s="1"/>
  <c r="B323" i="9" s="1"/>
  <c r="G323" i="9"/>
  <c r="F323" i="9"/>
  <c r="H322" i="9"/>
  <c r="G322" i="9"/>
  <c r="F322" i="9"/>
  <c r="E322" i="9"/>
  <c r="B322" i="9" s="1"/>
  <c r="H321" i="9"/>
  <c r="G321" i="9"/>
  <c r="F321" i="9"/>
  <c r="H320" i="9"/>
  <c r="G320" i="9"/>
  <c r="F320" i="9"/>
  <c r="E320" i="9"/>
  <c r="B320" i="9" s="1"/>
  <c r="H319" i="9"/>
  <c r="E319" i="9" s="1"/>
  <c r="B319" i="9" s="1"/>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G311" i="9"/>
  <c r="F311" i="9"/>
  <c r="H310" i="9"/>
  <c r="E310" i="9" s="1"/>
  <c r="B310" i="9" s="1"/>
  <c r="G310"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E286" i="9"/>
  <c r="M285" i="9"/>
  <c r="L285" i="9"/>
  <c r="F285" i="9"/>
  <c r="E285" i="9"/>
  <c r="B285" i="9"/>
  <c r="M284" i="9"/>
  <c r="L284" i="9"/>
  <c r="F284" i="9" s="1"/>
  <c r="E284" i="9"/>
  <c r="M283" i="9"/>
  <c r="L283" i="9"/>
  <c r="F283" i="9"/>
  <c r="E283" i="9"/>
  <c r="B283" i="9"/>
  <c r="M282" i="9"/>
  <c r="L282" i="9"/>
  <c r="E282" i="9"/>
  <c r="M281" i="9"/>
  <c r="L281" i="9"/>
  <c r="F281" i="9"/>
  <c r="E281" i="9"/>
  <c r="B281" i="9"/>
  <c r="M280" i="9"/>
  <c r="L280" i="9"/>
  <c r="F280" i="9" s="1"/>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F262" i="9" s="1"/>
  <c r="E262" i="9"/>
  <c r="M261" i="9"/>
  <c r="L261" i="9"/>
  <c r="F261" i="9"/>
  <c r="E261" i="9"/>
  <c r="B261" i="9"/>
  <c r="M260" i="9"/>
  <c r="L260" i="9"/>
  <c r="E260" i="9"/>
  <c r="M259" i="9"/>
  <c r="L259" i="9"/>
  <c r="F259" i="9"/>
  <c r="E259" i="9"/>
  <c r="B259" i="9"/>
  <c r="M258" i="9"/>
  <c r="L258" i="9"/>
  <c r="F258" i="9" s="1"/>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E244" i="9"/>
  <c r="M243" i="9"/>
  <c r="L243" i="9"/>
  <c r="F243" i="9"/>
  <c r="B243" i="9" s="1"/>
  <c r="E243" i="9"/>
  <c r="M242" i="9"/>
  <c r="L242" i="9"/>
  <c r="E242" i="9"/>
  <c r="M241" i="9"/>
  <c r="L241" i="9"/>
  <c r="F241" i="9"/>
  <c r="E241" i="9"/>
  <c r="B241" i="9"/>
  <c r="M240" i="9"/>
  <c r="L240" i="9"/>
  <c r="F240" i="9" s="1"/>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E105" i="9"/>
  <c r="B105" i="9" s="1"/>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D254" i="5" s="1"/>
  <c r="F254" i="5" s="1"/>
  <c r="E254" i="5"/>
  <c r="F253" i="5"/>
  <c r="F252" i="5"/>
  <c r="E251" i="5"/>
  <c r="D251" i="5"/>
  <c r="D250" i="5" s="1"/>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D218" i="5" s="1"/>
  <c r="E218" i="5"/>
  <c r="H338" i="9" s="1"/>
  <c r="F217" i="5"/>
  <c r="F216" i="5"/>
  <c r="F215" i="5"/>
  <c r="F214" i="5"/>
  <c r="F213" i="5"/>
  <c r="F212" i="5"/>
  <c r="F211" i="5"/>
  <c r="E210" i="5"/>
  <c r="D210" i="5"/>
  <c r="F210" i="5" s="1"/>
  <c r="F209" i="5"/>
  <c r="F208" i="5"/>
  <c r="F207" i="5"/>
  <c r="F206" i="5"/>
  <c r="F205" i="5"/>
  <c r="F204" i="5"/>
  <c r="E203" i="5"/>
  <c r="D203" i="5"/>
  <c r="D202" i="5" s="1"/>
  <c r="E202" i="5"/>
  <c r="H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24" i="1" s="1"/>
  <c r="H624" i="1" s="1"/>
  <c r="D630" i="4"/>
  <c r="D629" i="4" s="1"/>
  <c r="F629" i="4" s="1"/>
  <c r="E629" i="4"/>
  <c r="D623" i="1" s="1"/>
  <c r="H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F428" i="4" s="1"/>
  <c r="E427" i="4"/>
  <c r="D427" i="4"/>
  <c r="D648" i="4" s="1"/>
  <c r="E426" i="4"/>
  <c r="E647" i="4"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68" i="1" s="1"/>
  <c r="D374" i="4"/>
  <c r="F374" i="4" s="1"/>
  <c r="D373" i="4"/>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3" i="4"/>
  <c r="F72" i="4"/>
  <c r="E71" i="4"/>
  <c r="D71" i="4"/>
  <c r="F71" i="4" s="1"/>
  <c r="F70" i="4"/>
  <c r="F69" i="4"/>
  <c r="E68" i="4"/>
  <c r="E49" i="4" s="1"/>
  <c r="D45"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G24" i="3"/>
  <c r="B24" i="3"/>
  <c r="I23" i="3"/>
  <c r="G23" i="3"/>
  <c r="B23" i="3"/>
  <c r="I22" i="3"/>
  <c r="G22" i="3"/>
  <c r="B22" i="3"/>
  <c r="G20" i="3"/>
  <c r="B20" i="3"/>
  <c r="G19" i="3"/>
  <c r="B19" i="3"/>
  <c r="G18" i="3"/>
  <c r="B18" i="3"/>
  <c r="G17" i="3"/>
  <c r="B17" i="3"/>
  <c r="H10" i="3" a="1"/>
  <c r="H10" i="3" s="1"/>
  <c r="L3" i="9" s="1"/>
  <c r="H1685" i="1"/>
  <c r="C1685" i="1"/>
  <c r="G1685" i="1" s="1"/>
  <c r="G1684" i="1"/>
  <c r="C1684" i="1"/>
  <c r="H1684" i="1" s="1"/>
  <c r="H1683" i="1"/>
  <c r="C1683" i="1"/>
  <c r="G1683" i="1" s="1"/>
  <c r="G1682" i="1"/>
  <c r="C1682" i="1"/>
  <c r="H1682" i="1" s="1"/>
  <c r="H1681" i="1"/>
  <c r="C1681" i="1"/>
  <c r="G1681" i="1" s="1"/>
  <c r="G1680" i="1"/>
  <c r="C1680" i="1"/>
  <c r="H1680" i="1" s="1"/>
  <c r="H1679" i="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G1604" i="1"/>
  <c r="C1604" i="1"/>
  <c r="H1604" i="1" s="1"/>
  <c r="H1603" i="1"/>
  <c r="C1603" i="1"/>
  <c r="G1603" i="1" s="1"/>
  <c r="G1602" i="1"/>
  <c r="C1602" i="1"/>
  <c r="H1602"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H1582" i="1" s="1"/>
  <c r="H1581" i="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H1546" i="1"/>
  <c r="D1546" i="1"/>
  <c r="C1546" i="1"/>
  <c r="J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C1539" i="1"/>
  <c r="H1538" i="1"/>
  <c r="D1538" i="1"/>
  <c r="C1538" i="1"/>
  <c r="G1538" i="1" s="1"/>
  <c r="D1537" i="1"/>
  <c r="H1537" i="1" s="1"/>
  <c r="C1537" i="1"/>
  <c r="D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C1506" i="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D1152" i="1"/>
  <c r="C1152" i="1"/>
  <c r="G1152"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D1074"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D1016" i="1"/>
  <c r="C1016" i="1"/>
  <c r="G1016" i="1" s="1"/>
  <c r="D1015" i="1"/>
  <c r="C1015" i="1"/>
  <c r="G1015" i="1" s="1"/>
  <c r="D1014" i="1"/>
  <c r="C1014" i="1"/>
  <c r="G1014" i="1" s="1"/>
  <c r="D1013" i="1"/>
  <c r="C1013" i="1"/>
  <c r="G1013" i="1" s="1"/>
  <c r="D1012" i="1"/>
  <c r="D1011" i="1"/>
  <c r="D1010" i="1"/>
  <c r="C1010" i="1"/>
  <c r="D1009" i="1"/>
  <c r="C1009" i="1"/>
  <c r="G1009" i="1" s="1"/>
  <c r="D1008" i="1"/>
  <c r="C1008" i="1"/>
  <c r="D1007" i="1"/>
  <c r="C1007" i="1"/>
  <c r="D1006" i="1"/>
  <c r="C1006" i="1"/>
  <c r="D1005" i="1"/>
  <c r="C1005" i="1"/>
  <c r="G1005" i="1" s="1"/>
  <c r="D1004" i="1"/>
  <c r="C1004" i="1"/>
  <c r="D1003" i="1"/>
  <c r="C1003" i="1"/>
  <c r="D1002" i="1"/>
  <c r="C1002" i="1"/>
  <c r="G1002" i="1" s="1"/>
  <c r="D1001" i="1"/>
  <c r="C1001" i="1"/>
  <c r="D1000" i="1"/>
  <c r="C1000" i="1"/>
  <c r="G1000" i="1" s="1"/>
  <c r="D999" i="1"/>
  <c r="C999" i="1"/>
  <c r="G999" i="1" s="1"/>
  <c r="D998" i="1"/>
  <c r="C998" i="1"/>
  <c r="G998" i="1" s="1"/>
  <c r="D997" i="1"/>
  <c r="C997" i="1"/>
  <c r="D996" i="1"/>
  <c r="C996" i="1"/>
  <c r="D995" i="1"/>
  <c r="C995" i="1"/>
  <c r="G995" i="1" s="1"/>
  <c r="D994" i="1"/>
  <c r="C994" i="1"/>
  <c r="D993" i="1"/>
  <c r="C993" i="1"/>
  <c r="D992" i="1"/>
  <c r="C992" i="1"/>
  <c r="D991" i="1"/>
  <c r="C991" i="1"/>
  <c r="G991" i="1" s="1"/>
  <c r="D990" i="1"/>
  <c r="C990" i="1"/>
  <c r="G990" i="1" s="1"/>
  <c r="D989" i="1"/>
  <c r="C989" i="1"/>
  <c r="D988" i="1"/>
  <c r="C988" i="1"/>
  <c r="D987" i="1"/>
  <c r="C987" i="1"/>
  <c r="D986" i="1"/>
  <c r="C986" i="1"/>
  <c r="D985" i="1"/>
  <c r="C985" i="1"/>
  <c r="D984" i="1"/>
  <c r="C984" i="1"/>
  <c r="D983" i="1"/>
  <c r="C983" i="1"/>
  <c r="D982" i="1"/>
  <c r="C982" i="1"/>
  <c r="D981" i="1"/>
  <c r="C981" i="1"/>
  <c r="D980" i="1"/>
  <c r="C980" i="1"/>
  <c r="D979" i="1"/>
  <c r="C979" i="1"/>
  <c r="G979" i="1" s="1"/>
  <c r="D978" i="1"/>
  <c r="C978" i="1"/>
  <c r="D977" i="1"/>
  <c r="C977" i="1"/>
  <c r="D976" i="1"/>
  <c r="C976" i="1"/>
  <c r="D975" i="1"/>
  <c r="C975" i="1"/>
  <c r="D974" i="1"/>
  <c r="C974" i="1"/>
  <c r="D973" i="1"/>
  <c r="C973" i="1"/>
  <c r="D972" i="1"/>
  <c r="C972" i="1"/>
  <c r="G972" i="1" s="1"/>
  <c r="D971" i="1"/>
  <c r="C971" i="1"/>
  <c r="G971" i="1" s="1"/>
  <c r="D970" i="1"/>
  <c r="C970" i="1"/>
  <c r="G970" i="1" s="1"/>
  <c r="D969" i="1"/>
  <c r="C969" i="1"/>
  <c r="G969" i="1" s="1"/>
  <c r="D968" i="1"/>
  <c r="C968" i="1"/>
  <c r="G968" i="1" s="1"/>
  <c r="D967" i="1"/>
  <c r="C967" i="1"/>
  <c r="G967" i="1" s="1"/>
  <c r="D966" i="1"/>
  <c r="C966" i="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D955" i="1"/>
  <c r="C955" i="1"/>
  <c r="G955" i="1" s="1"/>
  <c r="D954" i="1"/>
  <c r="C954" i="1"/>
  <c r="D953" i="1"/>
  <c r="C953" i="1"/>
  <c r="G953" i="1" s="1"/>
  <c r="D952" i="1"/>
  <c r="C952" i="1"/>
  <c r="G952" i="1" s="1"/>
  <c r="D951" i="1"/>
  <c r="C951" i="1"/>
  <c r="G951" i="1" s="1"/>
  <c r="D950" i="1"/>
  <c r="C950" i="1"/>
  <c r="G950" i="1" s="1"/>
  <c r="D949" i="1"/>
  <c r="C949" i="1"/>
  <c r="G949" i="1" s="1"/>
  <c r="D948" i="1"/>
  <c r="C948" i="1"/>
  <c r="G948" i="1" s="1"/>
  <c r="D947" i="1"/>
  <c r="C947" i="1"/>
  <c r="G947" i="1" s="1"/>
  <c r="D946" i="1"/>
  <c r="C946" i="1"/>
  <c r="D945" i="1"/>
  <c r="C945" i="1"/>
  <c r="G945" i="1" s="1"/>
  <c r="D944" i="1"/>
  <c r="C944" i="1"/>
  <c r="D943" i="1"/>
  <c r="C943" i="1"/>
  <c r="G943" i="1" s="1"/>
  <c r="D942" i="1"/>
  <c r="C942" i="1"/>
  <c r="G942" i="1" s="1"/>
  <c r="D941" i="1"/>
  <c r="C941" i="1"/>
  <c r="G941" i="1" s="1"/>
  <c r="D940" i="1"/>
  <c r="C940" i="1"/>
  <c r="D939" i="1"/>
  <c r="C939" i="1"/>
  <c r="G939" i="1" s="1"/>
  <c r="D938" i="1"/>
  <c r="C938" i="1"/>
  <c r="G938" i="1" s="1"/>
  <c r="D937" i="1"/>
  <c r="C937" i="1"/>
  <c r="G937" i="1" s="1"/>
  <c r="D936" i="1"/>
  <c r="C936" i="1"/>
  <c r="G936" i="1" s="1"/>
  <c r="D935" i="1"/>
  <c r="C935" i="1"/>
  <c r="G935" i="1" s="1"/>
  <c r="D934" i="1"/>
  <c r="C934" i="1"/>
  <c r="G934" i="1" s="1"/>
  <c r="D933" i="1"/>
  <c r="C933" i="1"/>
  <c r="D932" i="1"/>
  <c r="C932" i="1"/>
  <c r="D931" i="1"/>
  <c r="C931" i="1"/>
  <c r="D930" i="1"/>
  <c r="C930" i="1"/>
  <c r="G930" i="1" s="1"/>
  <c r="D929" i="1"/>
  <c r="C929" i="1"/>
  <c r="D928" i="1"/>
  <c r="C928" i="1"/>
  <c r="D927" i="1"/>
  <c r="C927" i="1"/>
  <c r="G927" i="1" s="1"/>
  <c r="D926" i="1"/>
  <c r="C926" i="1"/>
  <c r="D925" i="1"/>
  <c r="C925" i="1"/>
  <c r="G925" i="1" s="1"/>
  <c r="D924" i="1"/>
  <c r="C924" i="1"/>
  <c r="D923" i="1"/>
  <c r="C923" i="1"/>
  <c r="D922" i="1"/>
  <c r="C922" i="1"/>
  <c r="G922" i="1" s="1"/>
  <c r="D921" i="1"/>
  <c r="C921" i="1"/>
  <c r="D920" i="1"/>
  <c r="C920" i="1"/>
  <c r="G920" i="1" s="1"/>
  <c r="D919" i="1"/>
  <c r="C919" i="1"/>
  <c r="G919" i="1" s="1"/>
  <c r="D918" i="1"/>
  <c r="C918" i="1"/>
  <c r="G918" i="1" s="1"/>
  <c r="D917" i="1"/>
  <c r="C917" i="1"/>
  <c r="G917" i="1" s="1"/>
  <c r="D916" i="1"/>
  <c r="C916" i="1"/>
  <c r="D915" i="1"/>
  <c r="C915" i="1"/>
  <c r="G915" i="1" s="1"/>
  <c r="D914" i="1"/>
  <c r="C914" i="1"/>
  <c r="G914" i="1" s="1"/>
  <c r="D913" i="1"/>
  <c r="C913" i="1"/>
  <c r="G913" i="1" s="1"/>
  <c r="D912" i="1"/>
  <c r="C912" i="1"/>
  <c r="D911" i="1"/>
  <c r="C911" i="1"/>
  <c r="D910" i="1"/>
  <c r="C910" i="1"/>
  <c r="G910" i="1" s="1"/>
  <c r="D909" i="1"/>
  <c r="C909" i="1"/>
  <c r="G909" i="1" s="1"/>
  <c r="D908" i="1"/>
  <c r="C908" i="1"/>
  <c r="D907" i="1"/>
  <c r="C907" i="1"/>
  <c r="D906" i="1"/>
  <c r="C906" i="1"/>
  <c r="D905" i="1"/>
  <c r="C905" i="1"/>
  <c r="G905" i="1" s="1"/>
  <c r="D904" i="1"/>
  <c r="C904" i="1"/>
  <c r="D903" i="1"/>
  <c r="C903" i="1"/>
  <c r="G903" i="1" s="1"/>
  <c r="D902" i="1"/>
  <c r="C902" i="1"/>
  <c r="G902" i="1" s="1"/>
  <c r="D901" i="1"/>
  <c r="C901" i="1"/>
  <c r="G901" i="1" s="1"/>
  <c r="D900" i="1"/>
  <c r="C900" i="1"/>
  <c r="G900" i="1" s="1"/>
  <c r="D899" i="1"/>
  <c r="C899" i="1"/>
  <c r="G899" i="1" s="1"/>
  <c r="D898" i="1"/>
  <c r="C898" i="1"/>
  <c r="G898" i="1" s="1"/>
  <c r="D897" i="1"/>
  <c r="C897" i="1"/>
  <c r="D896" i="1"/>
  <c r="C896" i="1"/>
  <c r="D895" i="1"/>
  <c r="C895" i="1"/>
  <c r="D894" i="1"/>
  <c r="C894" i="1"/>
  <c r="D893" i="1"/>
  <c r="C893" i="1"/>
  <c r="D892" i="1"/>
  <c r="C892" i="1"/>
  <c r="G892" i="1" s="1"/>
  <c r="D891" i="1"/>
  <c r="C891" i="1"/>
  <c r="D890" i="1"/>
  <c r="C890" i="1"/>
  <c r="D889" i="1"/>
  <c r="C889" i="1"/>
  <c r="G889" i="1" s="1"/>
  <c r="D888" i="1"/>
  <c r="C888" i="1"/>
  <c r="D887" i="1"/>
  <c r="C887" i="1"/>
  <c r="G887" i="1" s="1"/>
  <c r="D886" i="1"/>
  <c r="C886" i="1"/>
  <c r="D885" i="1"/>
  <c r="C885" i="1"/>
  <c r="G885" i="1" s="1"/>
  <c r="D884" i="1"/>
  <c r="C884" i="1"/>
  <c r="D883" i="1"/>
  <c r="C883" i="1"/>
  <c r="G883" i="1" s="1"/>
  <c r="D882" i="1"/>
  <c r="C882" i="1"/>
  <c r="D881" i="1"/>
  <c r="C881" i="1"/>
  <c r="G881" i="1" s="1"/>
  <c r="D880" i="1"/>
  <c r="C880" i="1"/>
  <c r="D879" i="1"/>
  <c r="C879" i="1"/>
  <c r="G879" i="1" s="1"/>
  <c r="D878" i="1"/>
  <c r="C878" i="1"/>
  <c r="G878" i="1" s="1"/>
  <c r="D877" i="1"/>
  <c r="C877" i="1"/>
  <c r="G877" i="1" s="1"/>
  <c r="D876" i="1"/>
  <c r="C876" i="1"/>
  <c r="D875" i="1"/>
  <c r="C875" i="1"/>
  <c r="G875" i="1" s="1"/>
  <c r="D874" i="1"/>
  <c r="C874" i="1"/>
  <c r="G874" i="1" s="1"/>
  <c r="D873" i="1"/>
  <c r="C873" i="1"/>
  <c r="G873" i="1" s="1"/>
  <c r="D872" i="1"/>
  <c r="C872" i="1"/>
  <c r="D871" i="1"/>
  <c r="C871" i="1"/>
  <c r="G871" i="1" s="1"/>
  <c r="D870" i="1"/>
  <c r="C870" i="1"/>
  <c r="D869" i="1"/>
  <c r="C869" i="1"/>
  <c r="G869" i="1" s="1"/>
  <c r="D868" i="1"/>
  <c r="C868" i="1"/>
  <c r="G868" i="1" s="1"/>
  <c r="D867" i="1"/>
  <c r="C867" i="1"/>
  <c r="G867" i="1" s="1"/>
  <c r="D866" i="1"/>
  <c r="C866" i="1"/>
  <c r="G866" i="1" s="1"/>
  <c r="D865" i="1"/>
  <c r="C865" i="1"/>
  <c r="G865" i="1" s="1"/>
  <c r="D864" i="1"/>
  <c r="C864" i="1"/>
  <c r="D863" i="1"/>
  <c r="C863" i="1"/>
  <c r="G863" i="1" s="1"/>
  <c r="D862" i="1"/>
  <c r="C862" i="1"/>
  <c r="D861" i="1"/>
  <c r="C861" i="1"/>
  <c r="G861" i="1" s="1"/>
  <c r="D860" i="1"/>
  <c r="C860" i="1"/>
  <c r="G860" i="1" s="1"/>
  <c r="D859" i="1"/>
  <c r="C859" i="1"/>
  <c r="G859" i="1" s="1"/>
  <c r="D858" i="1"/>
  <c r="C858" i="1"/>
  <c r="D857" i="1"/>
  <c r="C857" i="1"/>
  <c r="D856" i="1"/>
  <c r="C856" i="1"/>
  <c r="D855" i="1"/>
  <c r="C855" i="1"/>
  <c r="D854" i="1"/>
  <c r="C854" i="1"/>
  <c r="D853" i="1"/>
  <c r="C853" i="1"/>
  <c r="G853" i="1" s="1"/>
  <c r="D852" i="1"/>
  <c r="C852" i="1"/>
  <c r="D851" i="1"/>
  <c r="C851" i="1"/>
  <c r="G851" i="1" s="1"/>
  <c r="D850" i="1"/>
  <c r="C850" i="1"/>
  <c r="G850" i="1" s="1"/>
  <c r="D849" i="1"/>
  <c r="C849" i="1"/>
  <c r="G849" i="1" s="1"/>
  <c r="D848" i="1"/>
  <c r="C848" i="1"/>
  <c r="D847" i="1"/>
  <c r="C847" i="1"/>
  <c r="G847" i="1" s="1"/>
  <c r="D846" i="1"/>
  <c r="C846" i="1"/>
  <c r="G846" i="1" s="1"/>
  <c r="D845" i="1"/>
  <c r="C845" i="1"/>
  <c r="G845" i="1" s="1"/>
  <c r="D844" i="1"/>
  <c r="C844" i="1"/>
  <c r="D843" i="1"/>
  <c r="C843" i="1"/>
  <c r="D842" i="1"/>
  <c r="C842" i="1"/>
  <c r="D841" i="1"/>
  <c r="C841" i="1"/>
  <c r="G841" i="1" s="1"/>
  <c r="D840" i="1"/>
  <c r="C840" i="1"/>
  <c r="D839" i="1"/>
  <c r="C839" i="1"/>
  <c r="D838" i="1"/>
  <c r="C838" i="1"/>
  <c r="D837" i="1"/>
  <c r="C837" i="1"/>
  <c r="D836" i="1"/>
  <c r="C836" i="1"/>
  <c r="D835" i="1"/>
  <c r="C835" i="1"/>
  <c r="D834" i="1"/>
  <c r="C834" i="1"/>
  <c r="H834" i="1" s="1"/>
  <c r="D833" i="1"/>
  <c r="C833" i="1"/>
  <c r="H833" i="1" s="1"/>
  <c r="D832" i="1"/>
  <c r="C832" i="1"/>
  <c r="H832" i="1" s="1"/>
  <c r="D831" i="1"/>
  <c r="C831" i="1"/>
  <c r="H831" i="1" s="1"/>
  <c r="D830" i="1"/>
  <c r="C830" i="1"/>
  <c r="H830" i="1" s="1"/>
  <c r="D829" i="1"/>
  <c r="C829" i="1"/>
  <c r="H829" i="1" s="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D819" i="1"/>
  <c r="C819" i="1"/>
  <c r="H819" i="1" s="1"/>
  <c r="D818" i="1"/>
  <c r="C818" i="1"/>
  <c r="D817" i="1"/>
  <c r="C817" i="1"/>
  <c r="H817" i="1" s="1"/>
  <c r="D816" i="1"/>
  <c r="C816" i="1"/>
  <c r="D815" i="1"/>
  <c r="C815" i="1"/>
  <c r="D814" i="1"/>
  <c r="C814" i="1"/>
  <c r="D813" i="1"/>
  <c r="C813" i="1"/>
  <c r="D812" i="1"/>
  <c r="C812" i="1"/>
  <c r="D811" i="1"/>
  <c r="C811" i="1"/>
  <c r="D810" i="1"/>
  <c r="C810" i="1"/>
  <c r="D809" i="1"/>
  <c r="C809" i="1"/>
  <c r="D808" i="1"/>
  <c r="C808" i="1"/>
  <c r="H808" i="1" s="1"/>
  <c r="D807" i="1"/>
  <c r="C807" i="1"/>
  <c r="D806" i="1"/>
  <c r="C806" i="1"/>
  <c r="D805" i="1"/>
  <c r="C805" i="1"/>
  <c r="H805" i="1" s="1"/>
  <c r="D804" i="1"/>
  <c r="C804" i="1"/>
  <c r="D803" i="1"/>
  <c r="C803" i="1"/>
  <c r="H803" i="1" s="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H794" i="1" s="1"/>
  <c r="D793" i="1"/>
  <c r="C793" i="1"/>
  <c r="H793" i="1" s="1"/>
  <c r="D792" i="1"/>
  <c r="C792" i="1"/>
  <c r="H792" i="1" s="1"/>
  <c r="D791" i="1"/>
  <c r="C791" i="1"/>
  <c r="D790" i="1"/>
  <c r="C790" i="1"/>
  <c r="D789" i="1"/>
  <c r="C789" i="1"/>
  <c r="H789" i="1" s="1"/>
  <c r="D788" i="1"/>
  <c r="C788" i="1"/>
  <c r="D787" i="1"/>
  <c r="C787" i="1"/>
  <c r="H787" i="1" s="1"/>
  <c r="D786" i="1"/>
  <c r="C786" i="1"/>
  <c r="D785" i="1"/>
  <c r="C785" i="1"/>
  <c r="H785" i="1" s="1"/>
  <c r="D784" i="1"/>
  <c r="C784" i="1"/>
  <c r="H784" i="1" s="1"/>
  <c r="D783" i="1"/>
  <c r="C783" i="1"/>
  <c r="H783" i="1" s="1"/>
  <c r="D782" i="1"/>
  <c r="C782" i="1"/>
  <c r="H782" i="1" s="1"/>
  <c r="D781" i="1"/>
  <c r="C781" i="1"/>
  <c r="H781" i="1" s="1"/>
  <c r="D780" i="1"/>
  <c r="C780" i="1"/>
  <c r="D779" i="1"/>
  <c r="C779" i="1"/>
  <c r="H779" i="1" s="1"/>
  <c r="D778" i="1"/>
  <c r="C778" i="1"/>
  <c r="D777" i="1"/>
  <c r="C777" i="1"/>
  <c r="D776" i="1"/>
  <c r="C776" i="1"/>
  <c r="D775" i="1"/>
  <c r="C775" i="1"/>
  <c r="D774" i="1"/>
  <c r="C774" i="1"/>
  <c r="D773" i="1"/>
  <c r="C773" i="1"/>
  <c r="D772" i="1"/>
  <c r="C772" i="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D759" i="1"/>
  <c r="C759" i="1"/>
  <c r="H759" i="1" s="1"/>
  <c r="D758" i="1"/>
  <c r="C758" i="1"/>
  <c r="H758" i="1" s="1"/>
  <c r="D757" i="1"/>
  <c r="C757" i="1"/>
  <c r="H757" i="1" s="1"/>
  <c r="D756" i="1"/>
  <c r="C756" i="1"/>
  <c r="D755" i="1"/>
  <c r="C755" i="1"/>
  <c r="H755" i="1" s="1"/>
  <c r="D754" i="1"/>
  <c r="C754" i="1"/>
  <c r="H754" i="1" s="1"/>
  <c r="D753" i="1"/>
  <c r="C753" i="1"/>
  <c r="H753" i="1" s="1"/>
  <c r="D752" i="1"/>
  <c r="C752" i="1"/>
  <c r="D751" i="1"/>
  <c r="C751" i="1"/>
  <c r="H751" i="1" s="1"/>
  <c r="D750" i="1"/>
  <c r="C750" i="1"/>
  <c r="D749" i="1"/>
  <c r="C749" i="1"/>
  <c r="H749" i="1" s="1"/>
  <c r="D748" i="1"/>
  <c r="C748" i="1"/>
  <c r="H748" i="1" s="1"/>
  <c r="D747" i="1"/>
  <c r="C747" i="1"/>
  <c r="H747" i="1" s="1"/>
  <c r="D746" i="1"/>
  <c r="C746" i="1"/>
  <c r="H746" i="1" s="1"/>
  <c r="D745" i="1"/>
  <c r="C745" i="1"/>
  <c r="H745" i="1" s="1"/>
  <c r="D744" i="1"/>
  <c r="C744" i="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D723" i="1"/>
  <c r="H723" i="1" s="1"/>
  <c r="C723" i="1"/>
  <c r="G723" i="1" s="1"/>
  <c r="D722" i="1"/>
  <c r="H722" i="1" s="1"/>
  <c r="C722" i="1"/>
  <c r="D721" i="1"/>
  <c r="H721" i="1" s="1"/>
  <c r="C721" i="1"/>
  <c r="G721" i="1" s="1"/>
  <c r="D720" i="1"/>
  <c r="H720" i="1" s="1"/>
  <c r="C720" i="1"/>
  <c r="D719" i="1"/>
  <c r="H719" i="1" s="1"/>
  <c r="C719" i="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D711" i="1"/>
  <c r="H711" i="1" s="1"/>
  <c r="C711" i="1"/>
  <c r="G711" i="1" s="1"/>
  <c r="D710" i="1"/>
  <c r="H710" i="1" s="1"/>
  <c r="C710" i="1"/>
  <c r="D709" i="1"/>
  <c r="H709" i="1" s="1"/>
  <c r="C709" i="1"/>
  <c r="G709" i="1" s="1"/>
  <c r="D708" i="1"/>
  <c r="H708" i="1" s="1"/>
  <c r="C708" i="1"/>
  <c r="G708" i="1" s="1"/>
  <c r="D707" i="1"/>
  <c r="H707" i="1" s="1"/>
  <c r="C707" i="1"/>
  <c r="G707" i="1" s="1"/>
  <c r="D706" i="1"/>
  <c r="H706" i="1" s="1"/>
  <c r="C706" i="1"/>
  <c r="D705" i="1"/>
  <c r="H705" i="1" s="1"/>
  <c r="C705" i="1"/>
  <c r="D704" i="1"/>
  <c r="H704" i="1" s="1"/>
  <c r="C704" i="1"/>
  <c r="D703" i="1"/>
  <c r="H703" i="1" s="1"/>
  <c r="C703" i="1"/>
  <c r="G703" i="1" s="1"/>
  <c r="D702" i="1"/>
  <c r="H702" i="1" s="1"/>
  <c r="C702" i="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D693" i="1"/>
  <c r="H693" i="1" s="1"/>
  <c r="C693" i="1"/>
  <c r="G693" i="1" s="1"/>
  <c r="D692" i="1"/>
  <c r="H692" i="1" s="1"/>
  <c r="C692" i="1"/>
  <c r="G692" i="1" s="1"/>
  <c r="D691" i="1"/>
  <c r="H691" i="1" s="1"/>
  <c r="C691" i="1"/>
  <c r="G691" i="1" s="1"/>
  <c r="D690" i="1"/>
  <c r="H690" i="1" s="1"/>
  <c r="C690" i="1"/>
  <c r="D689" i="1"/>
  <c r="H689" i="1" s="1"/>
  <c r="C689" i="1"/>
  <c r="G689" i="1" s="1"/>
  <c r="D688" i="1"/>
  <c r="H688" i="1" s="1"/>
  <c r="C688" i="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D667" i="1"/>
  <c r="H667" i="1" s="1"/>
  <c r="C667" i="1"/>
  <c r="G667" i="1" s="1"/>
  <c r="D666" i="1"/>
  <c r="H666" i="1" s="1"/>
  <c r="C666" i="1"/>
  <c r="D665" i="1"/>
  <c r="H665" i="1" s="1"/>
  <c r="C665" i="1"/>
  <c r="D664" i="1"/>
  <c r="H664" i="1" s="1"/>
  <c r="C664" i="1"/>
  <c r="D663" i="1"/>
  <c r="H663" i="1" s="1"/>
  <c r="C663" i="1"/>
  <c r="G663" i="1" s="1"/>
  <c r="D662" i="1"/>
  <c r="H662" i="1" s="1"/>
  <c r="C662" i="1"/>
  <c r="G662" i="1" s="1"/>
  <c r="D661" i="1"/>
  <c r="H661" i="1" s="1"/>
  <c r="C661" i="1"/>
  <c r="G661" i="1" s="1"/>
  <c r="D660" i="1"/>
  <c r="H660" i="1" s="1"/>
  <c r="C660" i="1"/>
  <c r="D659" i="1"/>
  <c r="H659" i="1" s="1"/>
  <c r="C659" i="1"/>
  <c r="D658" i="1"/>
  <c r="H658" i="1" s="1"/>
  <c r="C658" i="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D650" i="1"/>
  <c r="H650" i="1" s="1"/>
  <c r="C650" i="1"/>
  <c r="G650" i="1" s="1"/>
  <c r="D649" i="1"/>
  <c r="H649" i="1" s="1"/>
  <c r="C649" i="1"/>
  <c r="D648" i="1"/>
  <c r="H648" i="1" s="1"/>
  <c r="C648" i="1"/>
  <c r="D647" i="1"/>
  <c r="H647" i="1" s="1"/>
  <c r="C647" i="1"/>
  <c r="D646" i="1"/>
  <c r="H646" i="1" s="1"/>
  <c r="C646" i="1"/>
  <c r="D645" i="1"/>
  <c r="H645" i="1" s="1"/>
  <c r="C645" i="1"/>
  <c r="G645" i="1" s="1"/>
  <c r="C642" i="1"/>
  <c r="D641" i="1"/>
  <c r="D636" i="1"/>
  <c r="H636" i="1" s="1"/>
  <c r="C636" i="1"/>
  <c r="G636" i="1" s="1"/>
  <c r="D635" i="1"/>
  <c r="H635" i="1" s="1"/>
  <c r="C635" i="1"/>
  <c r="G635" i="1" s="1"/>
  <c r="D632" i="1"/>
  <c r="H632" i="1" s="1"/>
  <c r="C632" i="1"/>
  <c r="G632" i="1" s="1"/>
  <c r="D631" i="1"/>
  <c r="H631" i="1" s="1"/>
  <c r="C631" i="1"/>
  <c r="G631" i="1" s="1"/>
  <c r="D630" i="1"/>
  <c r="H630" i="1" s="1"/>
  <c r="C630" i="1"/>
  <c r="D629" i="1"/>
  <c r="H629" i="1" s="1"/>
  <c r="C629" i="1"/>
  <c r="G629" i="1" s="1"/>
  <c r="D628" i="1"/>
  <c r="H628" i="1" s="1"/>
  <c r="C628" i="1"/>
  <c r="G628" i="1" s="1"/>
  <c r="D627" i="1"/>
  <c r="H627" i="1" s="1"/>
  <c r="C627" i="1"/>
  <c r="D626" i="1"/>
  <c r="H626" i="1" s="1"/>
  <c r="C626" i="1"/>
  <c r="G626" i="1" s="1"/>
  <c r="D625" i="1"/>
  <c r="H625" i="1" s="1"/>
  <c r="C625" i="1"/>
  <c r="C624" i="1"/>
  <c r="C623" i="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D614" i="1"/>
  <c r="H614" i="1" s="1"/>
  <c r="C614" i="1"/>
  <c r="D613" i="1"/>
  <c r="H613" i="1" s="1"/>
  <c r="C613" i="1"/>
  <c r="D612" i="1"/>
  <c r="H612" i="1" s="1"/>
  <c r="C612" i="1"/>
  <c r="D611" i="1"/>
  <c r="H611" i="1" s="1"/>
  <c r="C611" i="1"/>
  <c r="G611" i="1" s="1"/>
  <c r="D610" i="1"/>
  <c r="H610" i="1" s="1"/>
  <c r="C610" i="1"/>
  <c r="D609" i="1"/>
  <c r="H609" i="1" s="1"/>
  <c r="C609" i="1"/>
  <c r="D608" i="1"/>
  <c r="H608" i="1" s="1"/>
  <c r="C608" i="1"/>
  <c r="G608" i="1" s="1"/>
  <c r="D607" i="1"/>
  <c r="H607" i="1" s="1"/>
  <c r="C607" i="1"/>
  <c r="G607" i="1" s="1"/>
  <c r="D606" i="1"/>
  <c r="H606" i="1" s="1"/>
  <c r="C606" i="1"/>
  <c r="D605" i="1"/>
  <c r="H605" i="1" s="1"/>
  <c r="C605" i="1"/>
  <c r="D604" i="1"/>
  <c r="H604" i="1" s="1"/>
  <c r="C604" i="1"/>
  <c r="G604" i="1" s="1"/>
  <c r="D603" i="1"/>
  <c r="H603" i="1" s="1"/>
  <c r="C603" i="1"/>
  <c r="D602" i="1"/>
  <c r="H602" i="1" s="1"/>
  <c r="C602" i="1"/>
  <c r="G602" i="1" s="1"/>
  <c r="D601" i="1"/>
  <c r="H601" i="1" s="1"/>
  <c r="C601" i="1"/>
  <c r="D600" i="1"/>
  <c r="H600" i="1" s="1"/>
  <c r="C600" i="1"/>
  <c r="G600" i="1" s="1"/>
  <c r="D599" i="1"/>
  <c r="H599" i="1" s="1"/>
  <c r="C599" i="1"/>
  <c r="G599" i="1" s="1"/>
  <c r="D598" i="1"/>
  <c r="H598" i="1" s="1"/>
  <c r="C598" i="1"/>
  <c r="G598" i="1" s="1"/>
  <c r="D597" i="1"/>
  <c r="H597" i="1" s="1"/>
  <c r="C597" i="1"/>
  <c r="D596" i="1"/>
  <c r="H596" i="1" s="1"/>
  <c r="C596" i="1"/>
  <c r="G596" i="1" s="1"/>
  <c r="D595" i="1"/>
  <c r="H595" i="1" s="1"/>
  <c r="C595" i="1"/>
  <c r="G595" i="1" s="1"/>
  <c r="D594" i="1"/>
  <c r="H594" i="1" s="1"/>
  <c r="C594" i="1"/>
  <c r="G594" i="1" s="1"/>
  <c r="D593" i="1"/>
  <c r="H593" i="1" s="1"/>
  <c r="C593" i="1"/>
  <c r="G593" i="1" s="1"/>
  <c r="D592" i="1"/>
  <c r="H592" i="1" s="1"/>
  <c r="C592" i="1"/>
  <c r="D591" i="1"/>
  <c r="H591" i="1" s="1"/>
  <c r="C591" i="1"/>
  <c r="D590" i="1"/>
  <c r="H590" i="1" s="1"/>
  <c r="C590" i="1"/>
  <c r="D589" i="1"/>
  <c r="H589" i="1" s="1"/>
  <c r="C589" i="1"/>
  <c r="D588" i="1"/>
  <c r="H588" i="1" s="1"/>
  <c r="C588" i="1"/>
  <c r="D587" i="1"/>
  <c r="H587" i="1" s="1"/>
  <c r="C587" i="1"/>
  <c r="D586" i="1"/>
  <c r="H586" i="1" s="1"/>
  <c r="C586" i="1"/>
  <c r="D585" i="1"/>
  <c r="H585" i="1" s="1"/>
  <c r="C585" i="1"/>
  <c r="D584" i="1"/>
  <c r="H584" i="1" s="1"/>
  <c r="C584" i="1"/>
  <c r="G584" i="1" s="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G574" i="1" s="1"/>
  <c r="D573" i="1"/>
  <c r="H573" i="1" s="1"/>
  <c r="C573" i="1"/>
  <c r="D572" i="1"/>
  <c r="H572" i="1" s="1"/>
  <c r="C572" i="1"/>
  <c r="D571" i="1"/>
  <c r="H571" i="1" s="1"/>
  <c r="C571" i="1"/>
  <c r="D570" i="1"/>
  <c r="H570" i="1" s="1"/>
  <c r="C570" i="1"/>
  <c r="G570" i="1" s="1"/>
  <c r="D569" i="1"/>
  <c r="H569" i="1" s="1"/>
  <c r="C569" i="1"/>
  <c r="D568" i="1"/>
  <c r="H568" i="1" s="1"/>
  <c r="C568" i="1"/>
  <c r="D567" i="1"/>
  <c r="H567" i="1" s="1"/>
  <c r="C567" i="1"/>
  <c r="D566" i="1"/>
  <c r="H566" i="1" s="1"/>
  <c r="C566" i="1"/>
  <c r="D565" i="1"/>
  <c r="H565" i="1" s="1"/>
  <c r="C565" i="1"/>
  <c r="D564" i="1"/>
  <c r="H564" i="1" s="1"/>
  <c r="C564" i="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D555" i="1"/>
  <c r="H555" i="1" s="1"/>
  <c r="C555" i="1"/>
  <c r="G555" i="1" s="1"/>
  <c r="D554" i="1"/>
  <c r="H554" i="1" s="1"/>
  <c r="C554" i="1"/>
  <c r="G554" i="1" s="1"/>
  <c r="D553" i="1"/>
  <c r="H553" i="1" s="1"/>
  <c r="C553" i="1"/>
  <c r="D552" i="1"/>
  <c r="H552" i="1" s="1"/>
  <c r="C552" i="1"/>
  <c r="G552" i="1" s="1"/>
  <c r="D551" i="1"/>
  <c r="H551" i="1" s="1"/>
  <c r="C551" i="1"/>
  <c r="D550" i="1"/>
  <c r="H550" i="1" s="1"/>
  <c r="C550" i="1"/>
  <c r="D549" i="1"/>
  <c r="H549" i="1" s="1"/>
  <c r="C549" i="1"/>
  <c r="G549" i="1" s="1"/>
  <c r="D548" i="1"/>
  <c r="H548" i="1" s="1"/>
  <c r="C548" i="1"/>
  <c r="D547" i="1"/>
  <c r="H547" i="1" s="1"/>
  <c r="C547" i="1"/>
  <c r="D546" i="1"/>
  <c r="H546" i="1" s="1"/>
  <c r="C546" i="1"/>
  <c r="D545" i="1"/>
  <c r="H545" i="1" s="1"/>
  <c r="C545" i="1"/>
  <c r="G545" i="1" s="1"/>
  <c r="D544" i="1"/>
  <c r="H544" i="1" s="1"/>
  <c r="C544" i="1"/>
  <c r="D543" i="1"/>
  <c r="H543" i="1" s="1"/>
  <c r="C543" i="1"/>
  <c r="G543" i="1" s="1"/>
  <c r="D542" i="1"/>
  <c r="H542" i="1" s="1"/>
  <c r="C542" i="1"/>
  <c r="G542" i="1" s="1"/>
  <c r="D541" i="1"/>
  <c r="H541" i="1" s="1"/>
  <c r="C541" i="1"/>
  <c r="G541" i="1" s="1"/>
  <c r="D540" i="1"/>
  <c r="H540" i="1" s="1"/>
  <c r="C540" i="1"/>
  <c r="G540" i="1" s="1"/>
  <c r="D539" i="1"/>
  <c r="H539" i="1" s="1"/>
  <c r="C539" i="1"/>
  <c r="D538" i="1"/>
  <c r="H538" i="1" s="1"/>
  <c r="C538" i="1"/>
  <c r="G538" i="1" s="1"/>
  <c r="D537" i="1"/>
  <c r="H537" i="1" s="1"/>
  <c r="C537" i="1"/>
  <c r="G537" i="1" s="1"/>
  <c r="D536" i="1"/>
  <c r="H536" i="1" s="1"/>
  <c r="C536" i="1"/>
  <c r="D535" i="1"/>
  <c r="H535" i="1" s="1"/>
  <c r="C535" i="1"/>
  <c r="G535" i="1" s="1"/>
  <c r="D534" i="1"/>
  <c r="H534" i="1" s="1"/>
  <c r="C534" i="1"/>
  <c r="G534" i="1" s="1"/>
  <c r="D533" i="1"/>
  <c r="H533" i="1" s="1"/>
  <c r="C533" i="1"/>
  <c r="G533" i="1" s="1"/>
  <c r="D532" i="1"/>
  <c r="H532" i="1" s="1"/>
  <c r="C532" i="1"/>
  <c r="G532" i="1" s="1"/>
  <c r="D531" i="1"/>
  <c r="H531" i="1" s="1"/>
  <c r="C531" i="1"/>
  <c r="D530" i="1"/>
  <c r="H530" i="1" s="1"/>
  <c r="C530" i="1"/>
  <c r="C529"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G521" i="1" s="1"/>
  <c r="D520" i="1"/>
  <c r="H520" i="1" s="1"/>
  <c r="C520" i="1"/>
  <c r="D519" i="1"/>
  <c r="H519" i="1" s="1"/>
  <c r="C519" i="1"/>
  <c r="D518" i="1"/>
  <c r="H518" i="1" s="1"/>
  <c r="C518" i="1"/>
  <c r="D517" i="1"/>
  <c r="H517" i="1" s="1"/>
  <c r="C517" i="1"/>
  <c r="D516" i="1"/>
  <c r="H516" i="1" s="1"/>
  <c r="C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D508" i="1"/>
  <c r="H508" i="1" s="1"/>
  <c r="C508" i="1"/>
  <c r="D507" i="1"/>
  <c r="H507" i="1" s="1"/>
  <c r="C507" i="1"/>
  <c r="G507" i="1" s="1"/>
  <c r="D506" i="1"/>
  <c r="C506" i="1"/>
  <c r="D505" i="1"/>
  <c r="C505" i="1"/>
  <c r="G505" i="1" s="1"/>
  <c r="D504" i="1"/>
  <c r="C504" i="1"/>
  <c r="G504" i="1" s="1"/>
  <c r="D503" i="1"/>
  <c r="C503" i="1"/>
  <c r="D502" i="1"/>
  <c r="C502" i="1"/>
  <c r="G502" i="1" s="1"/>
  <c r="D501" i="1"/>
  <c r="C501" i="1"/>
  <c r="D500" i="1"/>
  <c r="C500" i="1"/>
  <c r="G500" i="1" s="1"/>
  <c r="D499" i="1"/>
  <c r="C499" i="1"/>
  <c r="G499" i="1" s="1"/>
  <c r="D498" i="1"/>
  <c r="C498" i="1"/>
  <c r="G498" i="1" s="1"/>
  <c r="D497" i="1"/>
  <c r="C497" i="1"/>
  <c r="D496" i="1"/>
  <c r="C496" i="1"/>
  <c r="D495" i="1"/>
  <c r="C495" i="1"/>
  <c r="G495" i="1" s="1"/>
  <c r="D494" i="1"/>
  <c r="C494" i="1"/>
  <c r="D493" i="1"/>
  <c r="C493" i="1"/>
  <c r="G493" i="1" s="1"/>
  <c r="D492" i="1"/>
  <c r="C492" i="1"/>
  <c r="G492" i="1" s="1"/>
  <c r="D491" i="1"/>
  <c r="C491" i="1"/>
  <c r="D490" i="1"/>
  <c r="C490" i="1"/>
  <c r="D489" i="1"/>
  <c r="C489" i="1"/>
  <c r="D488" i="1"/>
  <c r="C488" i="1"/>
  <c r="G488" i="1" s="1"/>
  <c r="D487" i="1"/>
  <c r="C487" i="1"/>
  <c r="G487" i="1" s="1"/>
  <c r="D486" i="1"/>
  <c r="C486" i="1"/>
  <c r="D485" i="1"/>
  <c r="C485" i="1"/>
  <c r="D484" i="1"/>
  <c r="C484" i="1"/>
  <c r="D483" i="1"/>
  <c r="C483" i="1"/>
  <c r="G483" i="1" s="1"/>
  <c r="D482" i="1"/>
  <c r="C482" i="1"/>
  <c r="G482" i="1" s="1"/>
  <c r="D481" i="1"/>
  <c r="C481" i="1"/>
  <c r="G481" i="1" s="1"/>
  <c r="D480" i="1"/>
  <c r="C480" i="1"/>
  <c r="D479" i="1"/>
  <c r="C479" i="1"/>
  <c r="G479" i="1" s="1"/>
  <c r="D478" i="1"/>
  <c r="C478" i="1"/>
  <c r="D477" i="1"/>
  <c r="C477" i="1"/>
  <c r="D476" i="1"/>
  <c r="C476" i="1"/>
  <c r="D475" i="1"/>
  <c r="C475" i="1"/>
  <c r="G475" i="1" s="1"/>
  <c r="D474" i="1"/>
  <c r="C474" i="1"/>
  <c r="D473" i="1"/>
  <c r="C473" i="1"/>
  <c r="D472" i="1"/>
  <c r="C472" i="1"/>
  <c r="G472" i="1" s="1"/>
  <c r="D471" i="1"/>
  <c r="H471" i="1" s="1"/>
  <c r="C471" i="1"/>
  <c r="G471" i="1" s="1"/>
  <c r="D470" i="1"/>
  <c r="H470" i="1" s="1"/>
  <c r="C470" i="1"/>
  <c r="D469" i="1"/>
  <c r="H469" i="1" s="1"/>
  <c r="C469" i="1"/>
  <c r="D468" i="1"/>
  <c r="H468" i="1" s="1"/>
  <c r="C468" i="1"/>
  <c r="G468" i="1" s="1"/>
  <c r="D467" i="1"/>
  <c r="H467" i="1" s="1"/>
  <c r="C467" i="1"/>
  <c r="D466" i="1"/>
  <c r="H466" i="1" s="1"/>
  <c r="C466" i="1"/>
  <c r="D465" i="1"/>
  <c r="H465" i="1" s="1"/>
  <c r="C465" i="1"/>
  <c r="G465" i="1" s="1"/>
  <c r="D464" i="1"/>
  <c r="H464" i="1" s="1"/>
  <c r="C464" i="1"/>
  <c r="D463" i="1"/>
  <c r="H463" i="1" s="1"/>
  <c r="C463" i="1"/>
  <c r="G463" i="1" s="1"/>
  <c r="D462" i="1"/>
  <c r="H462" i="1" s="1"/>
  <c r="C462" i="1"/>
  <c r="G462" i="1" s="1"/>
  <c r="D461" i="1"/>
  <c r="H461" i="1" s="1"/>
  <c r="C461" i="1"/>
  <c r="D460" i="1"/>
  <c r="H460" i="1" s="1"/>
  <c r="C460" i="1"/>
  <c r="D459" i="1"/>
  <c r="H459" i="1" s="1"/>
  <c r="C459" i="1"/>
  <c r="G459" i="1" s="1"/>
  <c r="D458" i="1"/>
  <c r="H458" i="1" s="1"/>
  <c r="C458" i="1"/>
  <c r="D457" i="1"/>
  <c r="H457" i="1" s="1"/>
  <c r="C457" i="1"/>
  <c r="G457" i="1" s="1"/>
  <c r="D456" i="1"/>
  <c r="H456" i="1" s="1"/>
  <c r="C456" i="1"/>
  <c r="G456" i="1" s="1"/>
  <c r="D455" i="1"/>
  <c r="H455" i="1" s="1"/>
  <c r="C455" i="1"/>
  <c r="D454" i="1"/>
  <c r="H454" i="1" s="1"/>
  <c r="C454" i="1"/>
  <c r="D453" i="1"/>
  <c r="H453" i="1" s="1"/>
  <c r="C453" i="1"/>
  <c r="G453" i="1" s="1"/>
  <c r="D452" i="1"/>
  <c r="H452" i="1" s="1"/>
  <c r="C452" i="1"/>
  <c r="G452" i="1" s="1"/>
  <c r="D451" i="1"/>
  <c r="H451" i="1" s="1"/>
  <c r="C451" i="1"/>
  <c r="D450" i="1"/>
  <c r="H450" i="1" s="1"/>
  <c r="C450" i="1"/>
  <c r="G450" i="1" s="1"/>
  <c r="D449" i="1"/>
  <c r="H449" i="1" s="1"/>
  <c r="C449" i="1"/>
  <c r="G449" i="1" s="1"/>
  <c r="D448" i="1"/>
  <c r="H448" i="1" s="1"/>
  <c r="C448" i="1"/>
  <c r="G448" i="1" s="1"/>
  <c r="D447" i="1"/>
  <c r="H447" i="1" s="1"/>
  <c r="C447" i="1"/>
  <c r="G447" i="1" s="1"/>
  <c r="D446" i="1"/>
  <c r="H446" i="1" s="1"/>
  <c r="C446" i="1"/>
  <c r="D445" i="1"/>
  <c r="H445" i="1" s="1"/>
  <c r="C445" i="1"/>
  <c r="D444" i="1"/>
  <c r="H444" i="1" s="1"/>
  <c r="C444" i="1"/>
  <c r="D443" i="1"/>
  <c r="H443" i="1" s="1"/>
  <c r="C443" i="1"/>
  <c r="G443" i="1" s="1"/>
  <c r="D442" i="1"/>
  <c r="H442" i="1" s="1"/>
  <c r="C442" i="1"/>
  <c r="G442" i="1" s="1"/>
  <c r="D441" i="1"/>
  <c r="H441" i="1" s="1"/>
  <c r="C441" i="1"/>
  <c r="G441" i="1" s="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G433" i="1" s="1"/>
  <c r="D432" i="1"/>
  <c r="H432" i="1" s="1"/>
  <c r="C432" i="1"/>
  <c r="G432" i="1" s="1"/>
  <c r="D431" i="1"/>
  <c r="H431" i="1" s="1"/>
  <c r="C431" i="1"/>
  <c r="D430" i="1"/>
  <c r="H430" i="1" s="1"/>
  <c r="C430" i="1"/>
  <c r="G430" i="1" s="1"/>
  <c r="D429" i="1"/>
  <c r="H429" i="1" s="1"/>
  <c r="C429" i="1"/>
  <c r="G429" i="1" s="1"/>
  <c r="D428" i="1"/>
  <c r="H428" i="1" s="1"/>
  <c r="C428" i="1"/>
  <c r="G428" i="1" s="1"/>
  <c r="D427" i="1"/>
  <c r="H427" i="1" s="1"/>
  <c r="C427" i="1"/>
  <c r="D426" i="1"/>
  <c r="H426" i="1" s="1"/>
  <c r="C426" i="1"/>
  <c r="D425" i="1"/>
  <c r="H425" i="1" s="1"/>
  <c r="C425" i="1"/>
  <c r="D423" i="1"/>
  <c r="H423" i="1" s="1"/>
  <c r="C423" i="1"/>
  <c r="D422" i="1"/>
  <c r="H422" i="1" s="1"/>
  <c r="C422" i="1"/>
  <c r="D421" i="1"/>
  <c r="H421" i="1" s="1"/>
  <c r="C421" i="1"/>
  <c r="D416" i="1"/>
  <c r="H416" i="1" s="1"/>
  <c r="C416" i="1"/>
  <c r="D415" i="1"/>
  <c r="H415" i="1" s="1"/>
  <c r="C415" i="1"/>
  <c r="D414" i="1"/>
  <c r="C414" i="1"/>
  <c r="D411" i="1"/>
  <c r="C411" i="1"/>
  <c r="G411" i="1" s="1"/>
  <c r="D410" i="1"/>
  <c r="C410" i="1"/>
  <c r="G410" i="1" s="1"/>
  <c r="D409" i="1"/>
  <c r="C409" i="1"/>
  <c r="G409" i="1" s="1"/>
  <c r="D408" i="1"/>
  <c r="C408" i="1"/>
  <c r="D407" i="1"/>
  <c r="C407" i="1"/>
  <c r="D406" i="1"/>
  <c r="C406" i="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D386" i="1"/>
  <c r="C386" i="1"/>
  <c r="G386" i="1" s="1"/>
  <c r="D385" i="1"/>
  <c r="C385" i="1"/>
  <c r="G385" i="1" s="1"/>
  <c r="D384" i="1"/>
  <c r="C384" i="1"/>
  <c r="G384" i="1" s="1"/>
  <c r="D383" i="1"/>
  <c r="C383" i="1"/>
  <c r="D382" i="1"/>
  <c r="C382" i="1"/>
  <c r="G382" i="1" s="1"/>
  <c r="D381" i="1"/>
  <c r="C381" i="1"/>
  <c r="G381" i="1" s="1"/>
  <c r="D380" i="1"/>
  <c r="C380" i="1"/>
  <c r="G380" i="1" s="1"/>
  <c r="D379" i="1"/>
  <c r="C379" i="1"/>
  <c r="G379" i="1" s="1"/>
  <c r="D378" i="1"/>
  <c r="C378" i="1"/>
  <c r="D377" i="1"/>
  <c r="C377" i="1"/>
  <c r="G377" i="1" s="1"/>
  <c r="D376" i="1"/>
  <c r="C376" i="1"/>
  <c r="G376" i="1" s="1"/>
  <c r="D375" i="1"/>
  <c r="C375" i="1"/>
  <c r="G375" i="1" s="1"/>
  <c r="D374" i="1"/>
  <c r="C374" i="1"/>
  <c r="D373" i="1"/>
  <c r="C373" i="1"/>
  <c r="G373" i="1" s="1"/>
  <c r="D372" i="1"/>
  <c r="C372" i="1"/>
  <c r="D371" i="1"/>
  <c r="C371" i="1"/>
  <c r="D370" i="1"/>
  <c r="C370" i="1"/>
  <c r="G370" i="1" s="1"/>
  <c r="D369" i="1"/>
  <c r="C369" i="1"/>
  <c r="C368" i="1"/>
  <c r="D367" i="1"/>
  <c r="C367" i="1"/>
  <c r="D366" i="1"/>
  <c r="C366" i="1"/>
  <c r="G366" i="1" s="1"/>
  <c r="D365" i="1"/>
  <c r="C365" i="1"/>
  <c r="G365" i="1" s="1"/>
  <c r="D364" i="1"/>
  <c r="C364" i="1"/>
  <c r="G364" i="1" s="1"/>
  <c r="D363" i="1"/>
  <c r="C363" i="1"/>
  <c r="G363" i="1" s="1"/>
  <c r="D362" i="1"/>
  <c r="C362" i="1"/>
  <c r="G362" i="1" s="1"/>
  <c r="D361" i="1"/>
  <c r="C361" i="1"/>
  <c r="G361" i="1" s="1"/>
  <c r="D360" i="1"/>
  <c r="C360" i="1"/>
  <c r="D359" i="1"/>
  <c r="C359" i="1"/>
  <c r="G359" i="1" s="1"/>
  <c r="D358" i="1"/>
  <c r="C358" i="1"/>
  <c r="G358" i="1" s="1"/>
  <c r="D357" i="1"/>
  <c r="C357" i="1"/>
  <c r="G357" i="1" s="1"/>
  <c r="C356" i="1"/>
  <c r="C355" i="1"/>
  <c r="D354" i="1"/>
  <c r="C354" i="1"/>
  <c r="G354" i="1" s="1"/>
  <c r="D353" i="1"/>
  <c r="C353" i="1"/>
  <c r="G353" i="1" s="1"/>
  <c r="D352" i="1"/>
  <c r="C352" i="1"/>
  <c r="G352" i="1" s="1"/>
  <c r="D351" i="1"/>
  <c r="C351" i="1"/>
  <c r="D350" i="1"/>
  <c r="C350" i="1"/>
  <c r="G350" i="1" s="1"/>
  <c r="D349" i="1"/>
  <c r="C349" i="1"/>
  <c r="G349" i="1" s="1"/>
  <c r="D348" i="1"/>
  <c r="C348" i="1"/>
  <c r="G348" i="1" s="1"/>
  <c r="D347" i="1"/>
  <c r="C347" i="1"/>
  <c r="G347" i="1" s="1"/>
  <c r="D346" i="1"/>
  <c r="C346" i="1"/>
  <c r="G346" i="1" s="1"/>
  <c r="D345" i="1"/>
  <c r="C345" i="1"/>
  <c r="D344" i="1"/>
  <c r="C344" i="1"/>
  <c r="G344" i="1" s="1"/>
  <c r="D343" i="1"/>
  <c r="C343" i="1"/>
  <c r="D342" i="1"/>
  <c r="C342" i="1"/>
  <c r="D341" i="1"/>
  <c r="C341" i="1"/>
  <c r="G341" i="1" s="1"/>
  <c r="D340" i="1"/>
  <c r="C340" i="1"/>
  <c r="G340" i="1" s="1"/>
  <c r="D339" i="1"/>
  <c r="C339" i="1"/>
  <c r="D338" i="1"/>
  <c r="C338" i="1"/>
  <c r="D337" i="1"/>
  <c r="C337" i="1"/>
  <c r="G337" i="1" s="1"/>
  <c r="D336" i="1"/>
  <c r="C336" i="1"/>
  <c r="D335" i="1"/>
  <c r="C335" i="1"/>
  <c r="G335" i="1" s="1"/>
  <c r="D334" i="1"/>
  <c r="C334" i="1"/>
  <c r="G334" i="1" s="1"/>
  <c r="D333" i="1"/>
  <c r="C333" i="1"/>
  <c r="D332" i="1"/>
  <c r="C332" i="1"/>
  <c r="G332" i="1" s="1"/>
  <c r="D331" i="1"/>
  <c r="C331" i="1"/>
  <c r="G331" i="1" s="1"/>
  <c r="D330" i="1"/>
  <c r="C330" i="1"/>
  <c r="G330" i="1" s="1"/>
  <c r="D329" i="1"/>
  <c r="C329" i="1"/>
  <c r="G329" i="1" s="1"/>
  <c r="D328" i="1"/>
  <c r="C328" i="1"/>
  <c r="D327" i="1"/>
  <c r="C327" i="1"/>
  <c r="D326" i="1"/>
  <c r="C326" i="1"/>
  <c r="D325" i="1"/>
  <c r="C325" i="1"/>
  <c r="D324" i="1"/>
  <c r="C324" i="1"/>
  <c r="D323" i="1"/>
  <c r="C323" i="1"/>
  <c r="G323" i="1" s="1"/>
  <c r="D322" i="1"/>
  <c r="C322" i="1"/>
  <c r="G322" i="1" s="1"/>
  <c r="D321" i="1"/>
  <c r="C321" i="1"/>
  <c r="D320" i="1"/>
  <c r="C320" i="1"/>
  <c r="D319" i="1"/>
  <c r="C319" i="1"/>
  <c r="G319" i="1" s="1"/>
  <c r="D318" i="1"/>
  <c r="C318" i="1"/>
  <c r="G318" i="1" s="1"/>
  <c r="D317" i="1"/>
  <c r="C317" i="1"/>
  <c r="D316" i="1"/>
  <c r="C316" i="1"/>
  <c r="D315" i="1"/>
  <c r="C315" i="1"/>
  <c r="G315" i="1" s="1"/>
  <c r="D314" i="1"/>
  <c r="C314" i="1"/>
  <c r="G314" i="1" s="1"/>
  <c r="D313" i="1"/>
  <c r="C313" i="1"/>
  <c r="G313" i="1" s="1"/>
  <c r="D312" i="1"/>
  <c r="C312" i="1"/>
  <c r="G312" i="1" s="1"/>
  <c r="D311" i="1"/>
  <c r="C311" i="1"/>
  <c r="G311" i="1" s="1"/>
  <c r="D310" i="1"/>
  <c r="C310" i="1"/>
  <c r="D309" i="1"/>
  <c r="C309" i="1"/>
  <c r="G309" i="1" s="1"/>
  <c r="D308" i="1"/>
  <c r="C308" i="1"/>
  <c r="G308" i="1" s="1"/>
  <c r="D307" i="1"/>
  <c r="C307" i="1"/>
  <c r="D306" i="1"/>
  <c r="C306" i="1"/>
  <c r="G306" i="1" s="1"/>
  <c r="D305" i="1"/>
  <c r="C305" i="1"/>
  <c r="G305" i="1" s="1"/>
  <c r="C304" i="1"/>
  <c r="C303" i="1"/>
  <c r="D302" i="1"/>
  <c r="C302" i="1"/>
  <c r="D301" i="1"/>
  <c r="C301" i="1"/>
  <c r="G301" i="1" s="1"/>
  <c r="D300" i="1"/>
  <c r="C300" i="1"/>
  <c r="G300" i="1" s="1"/>
  <c r="D299" i="1"/>
  <c r="C299" i="1"/>
  <c r="G299" i="1" s="1"/>
  <c r="D298" i="1"/>
  <c r="C298" i="1"/>
  <c r="G298" i="1" s="1"/>
  <c r="D294" i="1"/>
  <c r="C294" i="1"/>
  <c r="D293" i="1"/>
  <c r="C293" i="1"/>
  <c r="D292" i="1"/>
  <c r="C292" i="1"/>
  <c r="G292" i="1" s="1"/>
  <c r="D291" i="1"/>
  <c r="C291" i="1"/>
  <c r="G291" i="1" s="1"/>
  <c r="D290" i="1"/>
  <c r="C290" i="1"/>
  <c r="G290" i="1" s="1"/>
  <c r="D289" i="1"/>
  <c r="C289" i="1"/>
  <c r="G289" i="1" s="1"/>
  <c r="D288" i="1"/>
  <c r="C288" i="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D277" i="1"/>
  <c r="C277" i="1"/>
  <c r="G277" i="1" s="1"/>
  <c r="D276" i="1"/>
  <c r="C276" i="1"/>
  <c r="G276" i="1" s="1"/>
  <c r="D275" i="1"/>
  <c r="C275" i="1"/>
  <c r="G275" i="1" s="1"/>
  <c r="D274" i="1"/>
  <c r="C274" i="1"/>
  <c r="D273" i="1"/>
  <c r="C273" i="1"/>
  <c r="G273" i="1" s="1"/>
  <c r="D272" i="1"/>
  <c r="C272" i="1"/>
  <c r="G272" i="1" s="1"/>
  <c r="D271" i="1"/>
  <c r="C271" i="1"/>
  <c r="D270" i="1"/>
  <c r="C270" i="1"/>
  <c r="G270" i="1" s="1"/>
  <c r="C269" i="1"/>
  <c r="D268" i="1"/>
  <c r="C268" i="1"/>
  <c r="G268" i="1" s="1"/>
  <c r="D267" i="1"/>
  <c r="C267" i="1"/>
  <c r="D266" i="1"/>
  <c r="C266" i="1"/>
  <c r="G266" i="1" s="1"/>
  <c r="D265" i="1"/>
  <c r="C265" i="1"/>
  <c r="G265" i="1" s="1"/>
  <c r="D264" i="1"/>
  <c r="C264" i="1"/>
  <c r="G264" i="1" s="1"/>
  <c r="D263" i="1"/>
  <c r="C263" i="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D247" i="1"/>
  <c r="C247" i="1"/>
  <c r="G247" i="1" s="1"/>
  <c r="D246" i="1"/>
  <c r="C246" i="1"/>
  <c r="D245" i="1"/>
  <c r="C245" i="1"/>
  <c r="G245" i="1" s="1"/>
  <c r="D244" i="1"/>
  <c r="C244" i="1"/>
  <c r="G244" i="1" s="1"/>
  <c r="D243" i="1"/>
  <c r="C243" i="1"/>
  <c r="D242" i="1"/>
  <c r="C242" i="1"/>
  <c r="G242" i="1" s="1"/>
  <c r="D241" i="1"/>
  <c r="C241" i="1"/>
  <c r="G241" i="1" s="1"/>
  <c r="D240" i="1"/>
  <c r="C240" i="1"/>
  <c r="D239" i="1"/>
  <c r="C239" i="1"/>
  <c r="G239" i="1" s="1"/>
  <c r="D238" i="1"/>
  <c r="C238" i="1"/>
  <c r="G238" i="1" s="1"/>
  <c r="D237" i="1"/>
  <c r="C237" i="1"/>
  <c r="D236" i="1"/>
  <c r="C236" i="1"/>
  <c r="G236" i="1" s="1"/>
  <c r="D235" i="1"/>
  <c r="C235" i="1"/>
  <c r="G235" i="1" s="1"/>
  <c r="D234" i="1"/>
  <c r="C234" i="1"/>
  <c r="G234" i="1" s="1"/>
  <c r="D233" i="1"/>
  <c r="C233" i="1"/>
  <c r="D232" i="1"/>
  <c r="C232" i="1"/>
  <c r="D231" i="1"/>
  <c r="C231" i="1"/>
  <c r="G231" i="1" s="1"/>
  <c r="D230" i="1"/>
  <c r="C230" i="1"/>
  <c r="G230" i="1" s="1"/>
  <c r="D229" i="1"/>
  <c r="C229" i="1"/>
  <c r="G229" i="1" s="1"/>
  <c r="D228" i="1"/>
  <c r="C228" i="1"/>
  <c r="G228" i="1" s="1"/>
  <c r="D227" i="1"/>
  <c r="C227" i="1"/>
  <c r="G227" i="1" s="1"/>
  <c r="C226" i="1"/>
  <c r="D225" i="1"/>
  <c r="C225" i="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C198" i="1"/>
  <c r="D197" i="1"/>
  <c r="C197" i="1"/>
  <c r="G197" i="1" s="1"/>
  <c r="D196" i="1"/>
  <c r="C196" i="1"/>
  <c r="G196" i="1" s="1"/>
  <c r="D195" i="1"/>
  <c r="C195" i="1"/>
  <c r="D194" i="1"/>
  <c r="C194" i="1"/>
  <c r="D193" i="1"/>
  <c r="C193" i="1"/>
  <c r="G193" i="1" s="1"/>
  <c r="D192" i="1"/>
  <c r="C192" i="1"/>
  <c r="G192" i="1" s="1"/>
  <c r="D191" i="1"/>
  <c r="C191" i="1"/>
  <c r="G191" i="1" s="1"/>
  <c r="D190" i="1"/>
  <c r="C190" i="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D171" i="1"/>
  <c r="C171" i="1"/>
  <c r="G171" i="1" s="1"/>
  <c r="D170" i="1"/>
  <c r="C170" i="1"/>
  <c r="D169" i="1"/>
  <c r="C169" i="1"/>
  <c r="G169" i="1" s="1"/>
  <c r="D168" i="1"/>
  <c r="C168" i="1"/>
  <c r="D167" i="1"/>
  <c r="C167" i="1"/>
  <c r="G167" i="1" s="1"/>
  <c r="D166" i="1"/>
  <c r="C166" i="1"/>
  <c r="D165" i="1"/>
  <c r="C165" i="1"/>
  <c r="G165" i="1" s="1"/>
  <c r="D164" i="1"/>
  <c r="C164" i="1"/>
  <c r="G164" i="1" s="1"/>
  <c r="D163" i="1"/>
  <c r="C163" i="1"/>
  <c r="G163" i="1" s="1"/>
  <c r="D162" i="1"/>
  <c r="C162" i="1"/>
  <c r="G162" i="1" s="1"/>
  <c r="D161" i="1"/>
  <c r="C161" i="1"/>
  <c r="G161" i="1" s="1"/>
  <c r="C160" i="1"/>
  <c r="D159" i="1"/>
  <c r="C159" i="1"/>
  <c r="G159" i="1" s="1"/>
  <c r="D158" i="1"/>
  <c r="C158" i="1"/>
  <c r="G158" i="1" s="1"/>
  <c r="D157" i="1"/>
  <c r="C157" i="1"/>
  <c r="G157" i="1" s="1"/>
  <c r="D156" i="1"/>
  <c r="C156" i="1"/>
  <c r="G156" i="1" s="1"/>
  <c r="D155" i="1"/>
  <c r="C155" i="1"/>
  <c r="D154" i="1"/>
  <c r="C154" i="1"/>
  <c r="D153" i="1"/>
  <c r="C153" i="1"/>
  <c r="G153" i="1" s="1"/>
  <c r="D152" i="1"/>
  <c r="C152" i="1"/>
  <c r="D151" i="1"/>
  <c r="C151" i="1"/>
  <c r="G151" i="1" s="1"/>
  <c r="D150" i="1"/>
  <c r="C150" i="1"/>
  <c r="D149" i="1"/>
  <c r="C149" i="1"/>
  <c r="D147" i="1"/>
  <c r="C147" i="1"/>
  <c r="G147" i="1" s="1"/>
  <c r="D146" i="1"/>
  <c r="C146" i="1"/>
  <c r="D145" i="1"/>
  <c r="C145" i="1"/>
  <c r="D144" i="1"/>
  <c r="C144" i="1"/>
  <c r="D143" i="1"/>
  <c r="C143" i="1"/>
  <c r="D142" i="1"/>
  <c r="C142" i="1"/>
  <c r="G142" i="1" s="1"/>
  <c r="D141" i="1"/>
  <c r="C141" i="1"/>
  <c r="D140" i="1"/>
  <c r="C140" i="1"/>
  <c r="G140" i="1" s="1"/>
  <c r="D139" i="1"/>
  <c r="C139" i="1"/>
  <c r="D138" i="1"/>
  <c r="C138" i="1"/>
  <c r="D137" i="1"/>
  <c r="C137" i="1"/>
  <c r="D136" i="1"/>
  <c r="C136" i="1"/>
  <c r="D135" i="1"/>
  <c r="C135" i="1"/>
  <c r="G135" i="1" s="1"/>
  <c r="D134" i="1"/>
  <c r="C134" i="1"/>
  <c r="D133" i="1"/>
  <c r="C133" i="1"/>
  <c r="D132" i="1"/>
  <c r="C132" i="1"/>
  <c r="G132" i="1" s="1"/>
  <c r="D131" i="1"/>
  <c r="C131" i="1"/>
  <c r="G131" i="1" s="1"/>
  <c r="D130" i="1"/>
  <c r="C130" i="1"/>
  <c r="G130" i="1" s="1"/>
  <c r="D129" i="1"/>
  <c r="C129" i="1"/>
  <c r="D128" i="1"/>
  <c r="C128" i="1"/>
  <c r="G128" i="1" s="1"/>
  <c r="D127" i="1"/>
  <c r="C127" i="1"/>
  <c r="G127" i="1" s="1"/>
  <c r="D126" i="1"/>
  <c r="C126" i="1"/>
  <c r="G126" i="1" s="1"/>
  <c r="D125" i="1"/>
  <c r="C125" i="1"/>
  <c r="D124" i="1"/>
  <c r="C124" i="1"/>
  <c r="G124" i="1" s="1"/>
  <c r="D123" i="1"/>
  <c r="C123" i="1"/>
  <c r="G123" i="1" s="1"/>
  <c r="D122" i="1"/>
  <c r="C122" i="1"/>
  <c r="G122" i="1" s="1"/>
  <c r="D121" i="1"/>
  <c r="C121" i="1"/>
  <c r="D120" i="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D97" i="1"/>
  <c r="C97" i="1"/>
  <c r="H97" i="1" s="1"/>
  <c r="D96" i="1"/>
  <c r="C96" i="1"/>
  <c r="H96" i="1" s="1"/>
  <c r="D95" i="1"/>
  <c r="C95" i="1"/>
  <c r="H95" i="1" s="1"/>
  <c r="D94" i="1"/>
  <c r="C94" i="1"/>
  <c r="D93" i="1"/>
  <c r="C93" i="1"/>
  <c r="H93" i="1" s="1"/>
  <c r="D92" i="1"/>
  <c r="C92" i="1"/>
  <c r="H92" i="1" s="1"/>
  <c r="D91" i="1"/>
  <c r="C91" i="1"/>
  <c r="D90" i="1"/>
  <c r="C90" i="1"/>
  <c r="H90" i="1" s="1"/>
  <c r="D89" i="1"/>
  <c r="C89" i="1"/>
  <c r="H89" i="1" s="1"/>
  <c r="D88" i="1"/>
  <c r="C88" i="1"/>
  <c r="H88" i="1" s="1"/>
  <c r="D87" i="1"/>
  <c r="C87" i="1"/>
  <c r="D86" i="1"/>
  <c r="C86" i="1"/>
  <c r="H86" i="1" s="1"/>
  <c r="D85" i="1"/>
  <c r="C85" i="1"/>
  <c r="H85" i="1" s="1"/>
  <c r="D84" i="1"/>
  <c r="C84" i="1"/>
  <c r="H84" i="1" s="1"/>
  <c r="D83" i="1"/>
  <c r="C83" i="1"/>
  <c r="D82" i="1"/>
  <c r="C82" i="1"/>
  <c r="H82" i="1" s="1"/>
  <c r="D81" i="1"/>
  <c r="C81" i="1"/>
  <c r="H81" i="1" s="1"/>
  <c r="D80" i="1"/>
  <c r="C80" i="1"/>
  <c r="H80" i="1" s="1"/>
  <c r="D79" i="1"/>
  <c r="C79" i="1"/>
  <c r="C78" i="1"/>
  <c r="D77" i="1"/>
  <c r="C77" i="1"/>
  <c r="H77" i="1" s="1"/>
  <c r="D76" i="1"/>
  <c r="C76" i="1"/>
  <c r="G76" i="1" s="1"/>
  <c r="D75" i="1"/>
  <c r="C75" i="1"/>
  <c r="G75" i="1" s="1"/>
  <c r="D74" i="1"/>
  <c r="C74" i="1"/>
  <c r="G74" i="1" s="1"/>
  <c r="D73" i="1"/>
  <c r="C73" i="1"/>
  <c r="G73" i="1" s="1"/>
  <c r="D72" i="1"/>
  <c r="C72" i="1"/>
  <c r="D71" i="1"/>
  <c r="C71" i="1"/>
  <c r="G71" i="1" s="1"/>
  <c r="D70" i="1"/>
  <c r="C70" i="1"/>
  <c r="D69" i="1"/>
  <c r="C69" i="1"/>
  <c r="G69" i="1" s="1"/>
  <c r="D68" i="1"/>
  <c r="C68" i="1"/>
  <c r="G68" i="1" s="1"/>
  <c r="D67" i="1"/>
  <c r="C67" i="1"/>
  <c r="G67" i="1" s="1"/>
  <c r="D66" i="1"/>
  <c r="C66" i="1"/>
  <c r="D65" i="1"/>
  <c r="C65" i="1"/>
  <c r="D64" i="1"/>
  <c r="C64" i="1"/>
  <c r="H64" i="1" s="1"/>
  <c r="D63" i="1"/>
  <c r="C63" i="1"/>
  <c r="D62" i="1"/>
  <c r="C62" i="1"/>
  <c r="H62" i="1" s="1"/>
  <c r="D61" i="1"/>
  <c r="C61" i="1"/>
  <c r="H61" i="1" s="1"/>
  <c r="D60" i="1"/>
  <c r="C60" i="1"/>
  <c r="D59" i="1"/>
  <c r="G59" i="1" s="1"/>
  <c r="C59" i="1"/>
  <c r="D58" i="1"/>
  <c r="C58" i="1"/>
  <c r="H58" i="1" s="1"/>
  <c r="D57" i="1"/>
  <c r="C57" i="1"/>
  <c r="D56" i="1"/>
  <c r="C56" i="1"/>
  <c r="H56" i="1" s="1"/>
  <c r="D55" i="1"/>
  <c r="C55" i="1"/>
  <c r="G55" i="1" s="1"/>
  <c r="D54" i="1"/>
  <c r="C54" i="1"/>
  <c r="H54" i="1" s="1"/>
  <c r="D53" i="1"/>
  <c r="C53" i="1"/>
  <c r="H53" i="1" s="1"/>
  <c r="D52" i="1"/>
  <c r="C52" i="1"/>
  <c r="G52" i="1" s="1"/>
  <c r="G51" i="1"/>
  <c r="D51" i="1"/>
  <c r="C51" i="1"/>
  <c r="H51" i="1" s="1"/>
  <c r="D50" i="1"/>
  <c r="C50" i="1"/>
  <c r="H50" i="1" s="1"/>
  <c r="D49" i="1"/>
  <c r="G49" i="1" s="1"/>
  <c r="C49" i="1"/>
  <c r="D48" i="1"/>
  <c r="C48" i="1"/>
  <c r="H48" i="1" s="1"/>
  <c r="D47" i="1"/>
  <c r="G47" i="1" s="1"/>
  <c r="C47" i="1"/>
  <c r="H47" i="1" s="1"/>
  <c r="D46" i="1"/>
  <c r="C46" i="1"/>
  <c r="H46" i="1" s="1"/>
  <c r="C45" i="1"/>
  <c r="D44" i="1"/>
  <c r="C44" i="1"/>
  <c r="H44" i="1" s="1"/>
  <c r="D43" i="1"/>
  <c r="C43" i="1"/>
  <c r="H43" i="1" s="1"/>
  <c r="D42" i="1"/>
  <c r="C42" i="1"/>
  <c r="H42" i="1" s="1"/>
  <c r="D41" i="1"/>
  <c r="C41" i="1"/>
  <c r="H41" i="1" s="1"/>
  <c r="D40" i="1"/>
  <c r="G40" i="1" s="1"/>
  <c r="C40" i="1"/>
  <c r="H40" i="1" s="1"/>
  <c r="D39" i="1"/>
  <c r="C39" i="1"/>
  <c r="H39" i="1" s="1"/>
  <c r="D38" i="1"/>
  <c r="C38" i="1"/>
  <c r="H38" i="1" s="1"/>
  <c r="D37" i="1"/>
  <c r="C37" i="1"/>
  <c r="D36" i="1"/>
  <c r="C36" i="1"/>
  <c r="G36" i="1" s="1"/>
  <c r="D35" i="1"/>
  <c r="C35" i="1"/>
  <c r="G35" i="1" s="1"/>
  <c r="D34" i="1"/>
  <c r="C34" i="1"/>
  <c r="G34" i="1" s="1"/>
  <c r="D33" i="1"/>
  <c r="C33" i="1"/>
  <c r="G33" i="1" s="1"/>
  <c r="D32" i="1"/>
  <c r="C32" i="1"/>
  <c r="G32" i="1" s="1"/>
  <c r="D31" i="1"/>
  <c r="C31" i="1"/>
  <c r="G31" i="1" s="1"/>
  <c r="D30" i="1"/>
  <c r="C30" i="1"/>
  <c r="H30" i="1" s="1"/>
  <c r="D29" i="1"/>
  <c r="C29" i="1"/>
  <c r="H29" i="1" s="1"/>
  <c r="D28" i="1"/>
  <c r="C28" i="1"/>
  <c r="H28" i="1" s="1"/>
  <c r="D27" i="1"/>
  <c r="C27" i="1"/>
  <c r="H27" i="1" s="1"/>
  <c r="D26" i="1"/>
  <c r="C26" i="1"/>
  <c r="G26" i="1" s="1"/>
  <c r="D25" i="1"/>
  <c r="C25" i="1"/>
  <c r="H25" i="1" s="1"/>
  <c r="D24" i="1"/>
  <c r="C24" i="1"/>
  <c r="H24" i="1" s="1"/>
  <c r="D23" i="1"/>
  <c r="C23" i="1"/>
  <c r="G23" i="1" s="1"/>
  <c r="D22" i="1"/>
  <c r="C22" i="1"/>
  <c r="G22" i="1" s="1"/>
  <c r="D21" i="1"/>
  <c r="C21" i="1"/>
  <c r="D20" i="1"/>
  <c r="C20" i="1"/>
  <c r="G20" i="1" s="1"/>
  <c r="D19" i="1"/>
  <c r="C19" i="1"/>
  <c r="D18" i="1"/>
  <c r="C18" i="1"/>
  <c r="D17" i="1"/>
  <c r="C17" i="1"/>
  <c r="G17" i="1" s="1"/>
  <c r="D16" i="1"/>
  <c r="G16" i="1" s="1"/>
  <c r="C16" i="1"/>
  <c r="H16" i="1" s="1"/>
  <c r="D15" i="1"/>
  <c r="C15" i="1"/>
  <c r="H15" i="1" s="1"/>
  <c r="D14" i="1"/>
  <c r="C14" i="1"/>
  <c r="H14" i="1" s="1"/>
  <c r="D13" i="1"/>
  <c r="C13" i="1"/>
  <c r="G13" i="1" s="1"/>
  <c r="D12" i="1"/>
  <c r="C12" i="1"/>
  <c r="G12" i="1" s="1"/>
  <c r="D11" i="1"/>
  <c r="C11" i="1"/>
  <c r="G11" i="1" s="1"/>
  <c r="D10" i="1"/>
  <c r="C10" i="1"/>
  <c r="G10" i="1" s="1"/>
  <c r="D9" i="1"/>
  <c r="C9" i="1"/>
  <c r="G9" i="1" s="1"/>
  <c r="D8" i="1"/>
  <c r="C8" i="1"/>
  <c r="G8" i="1" s="1"/>
  <c r="D7" i="1"/>
  <c r="C7" i="1"/>
  <c r="D6" i="1"/>
  <c r="C6" i="1"/>
  <c r="D5" i="1"/>
  <c r="C5" i="1"/>
  <c r="D4" i="1"/>
  <c r="C4" i="1"/>
  <c r="C3" i="1"/>
  <c r="E307" i="9" l="1"/>
  <c r="B307" i="9" s="1"/>
  <c r="E37" i="9"/>
  <c r="B37" i="9" s="1"/>
  <c r="E31" i="9"/>
  <c r="B31" i="9" s="1"/>
  <c r="G651" i="1"/>
  <c r="E36" i="9"/>
  <c r="B36" i="9" s="1"/>
  <c r="E311" i="9"/>
  <c r="B311" i="9" s="1"/>
  <c r="E321" i="9"/>
  <c r="B321" i="9" s="1"/>
  <c r="E325" i="9"/>
  <c r="B325" i="9" s="1"/>
  <c r="G1010" i="1"/>
  <c r="G1008" i="1"/>
  <c r="G1007" i="1"/>
  <c r="G1006" i="1"/>
  <c r="G1004" i="1"/>
  <c r="G1003" i="1"/>
  <c r="G1001" i="1"/>
  <c r="G997" i="1"/>
  <c r="G996" i="1"/>
  <c r="G994" i="1"/>
  <c r="G993" i="1"/>
  <c r="G992" i="1"/>
  <c r="G989" i="1"/>
  <c r="G988" i="1"/>
  <c r="G987" i="1"/>
  <c r="G986" i="1"/>
  <c r="G985" i="1"/>
  <c r="G984" i="1"/>
  <c r="G983" i="1"/>
  <c r="G982" i="1"/>
  <c r="G981" i="1"/>
  <c r="G980" i="1"/>
  <c r="G978" i="1"/>
  <c r="G977" i="1"/>
  <c r="G976" i="1"/>
  <c r="G975" i="1"/>
  <c r="G974" i="1"/>
  <c r="G973" i="1"/>
  <c r="G966" i="1"/>
  <c r="G956" i="1"/>
  <c r="G954" i="1"/>
  <c r="G946" i="1"/>
  <c r="G944" i="1"/>
  <c r="F276" i="9"/>
  <c r="G940" i="1"/>
  <c r="G933" i="1"/>
  <c r="G932" i="1"/>
  <c r="G931" i="1"/>
  <c r="G929" i="1"/>
  <c r="G928" i="1"/>
  <c r="G926" i="1"/>
  <c r="G924" i="1"/>
  <c r="G923" i="1"/>
  <c r="G921" i="1"/>
  <c r="G916" i="1"/>
  <c r="F266" i="9"/>
  <c r="G912" i="1"/>
  <c r="G911" i="1"/>
  <c r="G908" i="1"/>
  <c r="G907" i="1"/>
  <c r="G906" i="1"/>
  <c r="G904" i="1"/>
  <c r="G897" i="1"/>
  <c r="G896" i="1"/>
  <c r="G895" i="1"/>
  <c r="G894" i="1"/>
  <c r="G893" i="1"/>
  <c r="G891" i="1"/>
  <c r="G890" i="1"/>
  <c r="G888" i="1"/>
  <c r="G886" i="1"/>
  <c r="G884" i="1"/>
  <c r="G882" i="1"/>
  <c r="G880" i="1"/>
  <c r="G876" i="1"/>
  <c r="F254" i="9"/>
  <c r="G872" i="1"/>
  <c r="G870" i="1"/>
  <c r="F250" i="9"/>
  <c r="G864" i="1"/>
  <c r="G862" i="1"/>
  <c r="G858" i="1"/>
  <c r="G857" i="1"/>
  <c r="G856" i="1"/>
  <c r="G855" i="1"/>
  <c r="G854" i="1"/>
  <c r="G852" i="1"/>
  <c r="G848" i="1"/>
  <c r="G844" i="1"/>
  <c r="G843" i="1"/>
  <c r="G842" i="1"/>
  <c r="G840" i="1"/>
  <c r="G839" i="1"/>
  <c r="G838" i="1"/>
  <c r="H836" i="1"/>
  <c r="H835" i="1"/>
  <c r="H828" i="1"/>
  <c r="H820" i="1"/>
  <c r="H818" i="1"/>
  <c r="H816" i="1"/>
  <c r="H815" i="1"/>
  <c r="H814" i="1"/>
  <c r="H813" i="1"/>
  <c r="H812" i="1"/>
  <c r="H811" i="1"/>
  <c r="H810" i="1"/>
  <c r="H809" i="1"/>
  <c r="H807" i="1"/>
  <c r="H806" i="1"/>
  <c r="H804" i="1"/>
  <c r="H800" i="1"/>
  <c r="H797" i="1"/>
  <c r="H791" i="1"/>
  <c r="H790" i="1"/>
  <c r="H788" i="1"/>
  <c r="H786" i="1"/>
  <c r="H780" i="1"/>
  <c r="H778" i="1"/>
  <c r="H777" i="1"/>
  <c r="H776" i="1"/>
  <c r="H775" i="1"/>
  <c r="H774" i="1"/>
  <c r="H773" i="1"/>
  <c r="H772" i="1"/>
  <c r="H770" i="1"/>
  <c r="H769" i="1"/>
  <c r="H760" i="1"/>
  <c r="H756" i="1"/>
  <c r="H752" i="1"/>
  <c r="H750" i="1"/>
  <c r="H744" i="1"/>
  <c r="H740" i="1"/>
  <c r="F238" i="9"/>
  <c r="G722" i="1"/>
  <c r="G720" i="1"/>
  <c r="G719" i="1"/>
  <c r="G712" i="1"/>
  <c r="G710" i="1"/>
  <c r="G706" i="1"/>
  <c r="F234" i="9"/>
  <c r="G705" i="1"/>
  <c r="G704" i="1"/>
  <c r="F232" i="9"/>
  <c r="G702" i="1"/>
  <c r="G694" i="1"/>
  <c r="G690" i="1"/>
  <c r="G688" i="1"/>
  <c r="G674" i="1"/>
  <c r="G668" i="1"/>
  <c r="G666" i="1"/>
  <c r="G665" i="1"/>
  <c r="G664" i="1"/>
  <c r="G660" i="1"/>
  <c r="G659" i="1"/>
  <c r="G658" i="1"/>
  <c r="F230" i="9"/>
  <c r="G648" i="1"/>
  <c r="G647" i="1"/>
  <c r="G646" i="1"/>
  <c r="G649" i="1"/>
  <c r="G630" i="1"/>
  <c r="G627" i="1"/>
  <c r="G623" i="1"/>
  <c r="G624" i="1"/>
  <c r="G625" i="1"/>
  <c r="G615" i="1"/>
  <c r="G614" i="1"/>
  <c r="G613" i="1"/>
  <c r="G612" i="1"/>
  <c r="G610" i="1"/>
  <c r="G609" i="1"/>
  <c r="F286" i="9"/>
  <c r="G606" i="1"/>
  <c r="G605" i="1"/>
  <c r="G603" i="1"/>
  <c r="G601" i="1"/>
  <c r="F282" i="9"/>
  <c r="G597" i="1"/>
  <c r="F278" i="9"/>
  <c r="G591" i="1"/>
  <c r="G592" i="1"/>
  <c r="G590" i="1"/>
  <c r="G588" i="1"/>
  <c r="G589" i="1"/>
  <c r="G587" i="1"/>
  <c r="G585" i="1"/>
  <c r="G586" i="1"/>
  <c r="G583" i="1"/>
  <c r="G582" i="1"/>
  <c r="G581" i="1"/>
  <c r="G578" i="1"/>
  <c r="G579" i="1"/>
  <c r="G580" i="1"/>
  <c r="G577" i="1"/>
  <c r="G575" i="1"/>
  <c r="G576" i="1"/>
  <c r="G572" i="1"/>
  <c r="G573" i="1"/>
  <c r="G571" i="1"/>
  <c r="G569" i="1"/>
  <c r="E535" i="4"/>
  <c r="D529" i="1" s="1"/>
  <c r="H529" i="1" s="1"/>
  <c r="G568" i="1"/>
  <c r="G565" i="1"/>
  <c r="G566" i="1"/>
  <c r="G567" i="1"/>
  <c r="G564" i="1"/>
  <c r="G556" i="1"/>
  <c r="G553" i="1"/>
  <c r="G551" i="1"/>
  <c r="G550" i="1"/>
  <c r="G548" i="1"/>
  <c r="G547" i="1"/>
  <c r="G546" i="1"/>
  <c r="G544" i="1"/>
  <c r="F274" i="9"/>
  <c r="G539" i="1"/>
  <c r="F272" i="9"/>
  <c r="G536" i="1"/>
  <c r="G529" i="1"/>
  <c r="G530" i="1"/>
  <c r="G531" i="1"/>
  <c r="G528" i="1"/>
  <c r="F270" i="9"/>
  <c r="G526" i="1"/>
  <c r="G527" i="1"/>
  <c r="G525" i="1"/>
  <c r="G523" i="1"/>
  <c r="G524" i="1"/>
  <c r="G522" i="1"/>
  <c r="G520" i="1"/>
  <c r="G519" i="1"/>
  <c r="G516" i="1"/>
  <c r="G517" i="1"/>
  <c r="G518" i="1"/>
  <c r="G508" i="1"/>
  <c r="G509" i="1"/>
  <c r="G503" i="1"/>
  <c r="G506" i="1"/>
  <c r="F268" i="9"/>
  <c r="G501" i="1"/>
  <c r="F264" i="9"/>
  <c r="G496" i="1"/>
  <c r="G497" i="1"/>
  <c r="G491" i="1"/>
  <c r="G494" i="1"/>
  <c r="F260" i="9"/>
  <c r="G490" i="1"/>
  <c r="G485" i="1"/>
  <c r="G486" i="1"/>
  <c r="G489" i="1"/>
  <c r="F256" i="9"/>
  <c r="G484" i="1"/>
  <c r="G480" i="1"/>
  <c r="G478" i="1"/>
  <c r="G477" i="1"/>
  <c r="G473" i="1"/>
  <c r="G474" i="1"/>
  <c r="G476" i="1"/>
  <c r="G470" i="1"/>
  <c r="G469" i="1"/>
  <c r="G467" i="1"/>
  <c r="G466" i="1"/>
  <c r="G464" i="1"/>
  <c r="E430" i="4"/>
  <c r="G460" i="1"/>
  <c r="G461" i="1"/>
  <c r="G458" i="1"/>
  <c r="G455" i="1"/>
  <c r="G454" i="1"/>
  <c r="G451" i="1"/>
  <c r="G446" i="1"/>
  <c r="G445" i="1"/>
  <c r="G444" i="1"/>
  <c r="G439" i="1"/>
  <c r="F252" i="9"/>
  <c r="G434" i="1"/>
  <c r="G431" i="1"/>
  <c r="F248" i="9"/>
  <c r="B248" i="9" s="1"/>
  <c r="G425" i="1"/>
  <c r="G426" i="1"/>
  <c r="G427" i="1"/>
  <c r="G416" i="1"/>
  <c r="G415" i="1"/>
  <c r="G414" i="1"/>
  <c r="G422" i="1"/>
  <c r="G407" i="1"/>
  <c r="G408" i="1"/>
  <c r="G406" i="1"/>
  <c r="G383" i="1"/>
  <c r="G387" i="1"/>
  <c r="G374" i="1"/>
  <c r="G378" i="1"/>
  <c r="F379" i="4"/>
  <c r="F373" i="4"/>
  <c r="G368" i="1"/>
  <c r="G369" i="1"/>
  <c r="G372" i="1"/>
  <c r="G371" i="1"/>
  <c r="G367" i="1"/>
  <c r="E361" i="4"/>
  <c r="G360" i="1"/>
  <c r="G351" i="1"/>
  <c r="G345" i="1"/>
  <c r="G343" i="1"/>
  <c r="G342" i="1"/>
  <c r="G339" i="1"/>
  <c r="G336" i="1"/>
  <c r="G338" i="1"/>
  <c r="G333" i="1"/>
  <c r="G328" i="1"/>
  <c r="G327" i="1"/>
  <c r="G326" i="1"/>
  <c r="G325" i="1"/>
  <c r="G324" i="1"/>
  <c r="G316" i="1"/>
  <c r="G317" i="1"/>
  <c r="G321" i="1"/>
  <c r="G320" i="1"/>
  <c r="E309" i="4"/>
  <c r="G310" i="1"/>
  <c r="G307" i="1"/>
  <c r="G302" i="1"/>
  <c r="G423" i="1"/>
  <c r="G421" i="1"/>
  <c r="G293" i="1"/>
  <c r="G294" i="1"/>
  <c r="G288" i="1"/>
  <c r="E273" i="4"/>
  <c r="D269" i="1" s="1"/>
  <c r="G269" i="1" s="1"/>
  <c r="G274" i="1"/>
  <c r="G278" i="1"/>
  <c r="G271" i="1"/>
  <c r="G267" i="1"/>
  <c r="G263" i="1"/>
  <c r="G246" i="1"/>
  <c r="G248" i="1"/>
  <c r="E230" i="4"/>
  <c r="D226" i="1" s="1"/>
  <c r="G226" i="1" s="1"/>
  <c r="G243" i="1"/>
  <c r="G240" i="1"/>
  <c r="G233" i="1"/>
  <c r="G237" i="1"/>
  <c r="G232" i="1"/>
  <c r="G225" i="1"/>
  <c r="B246" i="9"/>
  <c r="E202" i="4"/>
  <c r="D198" i="1" s="1"/>
  <c r="G198" i="1" s="1"/>
  <c r="F216" i="4"/>
  <c r="G195" i="1"/>
  <c r="F244" i="9"/>
  <c r="G190" i="1"/>
  <c r="G194" i="1"/>
  <c r="F194" i="4"/>
  <c r="F242" i="9"/>
  <c r="E164" i="4"/>
  <c r="D160" i="1" s="1"/>
  <c r="G160" i="1" s="1"/>
  <c r="F178" i="4"/>
  <c r="G166" i="1"/>
  <c r="G172" i="1"/>
  <c r="G170" i="1"/>
  <c r="G168" i="1"/>
  <c r="F170" i="4"/>
  <c r="F165" i="4"/>
  <c r="F160" i="4"/>
  <c r="G155" i="1"/>
  <c r="G154" i="1"/>
  <c r="G149" i="1"/>
  <c r="G150" i="1"/>
  <c r="G152" i="1"/>
  <c r="G146" i="1"/>
  <c r="G145" i="1"/>
  <c r="G144" i="1"/>
  <c r="G136" i="1"/>
  <c r="G137" i="1"/>
  <c r="G143" i="1"/>
  <c r="G141" i="1"/>
  <c r="G139" i="1"/>
  <c r="G138" i="1"/>
  <c r="G134" i="1"/>
  <c r="G133" i="1"/>
  <c r="F135" i="4"/>
  <c r="G121" i="1"/>
  <c r="G125" i="1"/>
  <c r="G129" i="1"/>
  <c r="E106" i="4"/>
  <c r="D102" i="1" s="1"/>
  <c r="H102" i="1" s="1"/>
  <c r="F236" i="9"/>
  <c r="B236" i="9" s="1"/>
  <c r="H112" i="1"/>
  <c r="H94" i="1"/>
  <c r="H98" i="1"/>
  <c r="H87" i="1"/>
  <c r="H91" i="1"/>
  <c r="E82" i="4"/>
  <c r="D78" i="1" s="1"/>
  <c r="H78" i="1"/>
  <c r="H79" i="1"/>
  <c r="H83" i="1"/>
  <c r="G70" i="1"/>
  <c r="G72" i="1"/>
  <c r="F74" i="4"/>
  <c r="G66" i="1"/>
  <c r="G65" i="1"/>
  <c r="H60" i="1"/>
  <c r="H63" i="1"/>
  <c r="H57" i="1"/>
  <c r="H59" i="1"/>
  <c r="H45" i="1"/>
  <c r="H49" i="1"/>
  <c r="F49" i="4"/>
  <c r="G37" i="1"/>
  <c r="E7" i="4"/>
  <c r="D3" i="1" s="1"/>
  <c r="G3" i="1" s="1"/>
  <c r="G19" i="1"/>
  <c r="G21" i="1"/>
  <c r="G18" i="1"/>
  <c r="G7" i="1"/>
  <c r="G4" i="1"/>
  <c r="G6" i="1"/>
  <c r="G5" i="1"/>
  <c r="G14" i="1"/>
  <c r="G15" i="1"/>
  <c r="G24" i="1"/>
  <c r="G25" i="1"/>
  <c r="G27" i="1"/>
  <c r="G28" i="1"/>
  <c r="G29" i="1"/>
  <c r="G30" i="1"/>
  <c r="G38" i="1"/>
  <c r="G39" i="1"/>
  <c r="G41" i="1"/>
  <c r="G42" i="1"/>
  <c r="G43" i="1"/>
  <c r="G44" i="1"/>
  <c r="G45" i="1"/>
  <c r="G46" i="1"/>
  <c r="G48" i="1"/>
  <c r="G50" i="1"/>
  <c r="G53" i="1"/>
  <c r="G54" i="1"/>
  <c r="G56" i="1"/>
  <c r="G57" i="1"/>
  <c r="G58" i="1"/>
  <c r="G60" i="1"/>
  <c r="G61" i="1"/>
  <c r="G62" i="1"/>
  <c r="G63" i="1"/>
  <c r="G64" i="1"/>
  <c r="G77" i="1"/>
  <c r="G78" i="1"/>
  <c r="G79" i="1"/>
  <c r="G80" i="1"/>
  <c r="G81" i="1"/>
  <c r="G82" i="1"/>
  <c r="G105" i="1"/>
  <c r="G107" i="1"/>
  <c r="G109" i="1"/>
  <c r="G115" i="1"/>
  <c r="H4" i="1"/>
  <c r="H5" i="1"/>
  <c r="H6" i="1"/>
  <c r="H7" i="1"/>
  <c r="H8" i="1"/>
  <c r="H9" i="1"/>
  <c r="H10" i="1"/>
  <c r="H11" i="1"/>
  <c r="H12" i="1"/>
  <c r="H13" i="1"/>
  <c r="H17" i="1"/>
  <c r="H18" i="1"/>
  <c r="H19" i="1"/>
  <c r="H20" i="1"/>
  <c r="H21" i="1"/>
  <c r="H22" i="1"/>
  <c r="H23" i="1"/>
  <c r="H26" i="1"/>
  <c r="H31" i="1"/>
  <c r="H32" i="1"/>
  <c r="H33" i="1"/>
  <c r="H34" i="1"/>
  <c r="H35" i="1"/>
  <c r="H36" i="1"/>
  <c r="H37" i="1"/>
  <c r="H52" i="1"/>
  <c r="H55" i="1"/>
  <c r="H65" i="1"/>
  <c r="H66" i="1"/>
  <c r="H67" i="1"/>
  <c r="H68" i="1"/>
  <c r="H69" i="1"/>
  <c r="H70" i="1"/>
  <c r="H71" i="1"/>
  <c r="H72" i="1"/>
  <c r="H73" i="1"/>
  <c r="H74" i="1"/>
  <c r="H75" i="1"/>
  <c r="H76" i="1"/>
  <c r="G84" i="1"/>
  <c r="G86" i="1"/>
  <c r="G88" i="1"/>
  <c r="G90" i="1"/>
  <c r="G92" i="1"/>
  <c r="G94" i="1"/>
  <c r="G96" i="1"/>
  <c r="G98" i="1"/>
  <c r="G100" i="1"/>
  <c r="G102" i="1"/>
  <c r="G104" i="1"/>
  <c r="G106" i="1"/>
  <c r="G108" i="1"/>
  <c r="G110" i="1"/>
  <c r="G112" i="1"/>
  <c r="G114" i="1"/>
  <c r="G116" i="1"/>
  <c r="G118" i="1"/>
  <c r="G120" i="1"/>
  <c r="H120" i="1"/>
  <c r="G83" i="1"/>
  <c r="G85" i="1"/>
  <c r="G87" i="1"/>
  <c r="G89" i="1"/>
  <c r="G91" i="1"/>
  <c r="G93" i="1"/>
  <c r="G95" i="1"/>
  <c r="G97" i="1"/>
  <c r="G99" i="1"/>
  <c r="G101" i="1"/>
  <c r="G103" i="1"/>
  <c r="G111" i="1"/>
  <c r="G113" i="1"/>
  <c r="G117" i="1"/>
  <c r="G119"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9"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H837" i="1"/>
  <c r="H724"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2" i="1"/>
  <c r="G1404" i="1"/>
  <c r="H1277"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F7" i="4"/>
  <c r="D6" i="4"/>
  <c r="D418" i="4"/>
  <c r="F535" i="4"/>
  <c r="D640" i="4"/>
  <c r="G1400" i="1"/>
  <c r="G1506" i="1"/>
  <c r="H1506" i="1"/>
  <c r="G1508" i="1"/>
  <c r="G1510" i="1"/>
  <c r="G1512" i="1"/>
  <c r="G1514" i="1"/>
  <c r="G1516" i="1"/>
  <c r="G1518" i="1"/>
  <c r="G1520" i="1"/>
  <c r="G1522" i="1"/>
  <c r="G1524" i="1"/>
  <c r="G1526" i="1"/>
  <c r="G1528" i="1"/>
  <c r="G1530" i="1"/>
  <c r="G1532" i="1"/>
  <c r="G1534" i="1"/>
  <c r="G1537" i="1"/>
  <c r="G1539" i="1"/>
  <c r="J1547" i="1"/>
  <c r="H1547" i="1"/>
  <c r="G1547" i="1"/>
  <c r="I1547" i="1" s="1"/>
  <c r="J1548" i="1"/>
  <c r="H1548" i="1"/>
  <c r="G1548" i="1"/>
  <c r="J1549" i="1"/>
  <c r="H1549" i="1"/>
  <c r="G1549" i="1"/>
  <c r="I1549" i="1" s="1"/>
  <c r="J1550" i="1"/>
  <c r="H1550" i="1"/>
  <c r="G1550" i="1"/>
  <c r="J1551" i="1"/>
  <c r="H1551" i="1"/>
  <c r="G1551" i="1"/>
  <c r="I1551" i="1" s="1"/>
  <c r="J1552" i="1"/>
  <c r="H1552" i="1"/>
  <c r="G1552" i="1"/>
  <c r="J1553" i="1"/>
  <c r="H1553" i="1"/>
  <c r="G1553" i="1"/>
  <c r="I1553" i="1" s="1"/>
  <c r="G1554" i="1"/>
  <c r="J1556" i="1"/>
  <c r="H1556" i="1"/>
  <c r="G1556" i="1"/>
  <c r="I1556" i="1" s="1"/>
  <c r="J1557" i="1"/>
  <c r="H1557" i="1"/>
  <c r="G1557" i="1"/>
  <c r="J1558" i="1"/>
  <c r="H1558" i="1"/>
  <c r="G1558" i="1"/>
  <c r="I1558" i="1" s="1"/>
  <c r="J1559" i="1"/>
  <c r="H1559" i="1"/>
  <c r="G1559" i="1"/>
  <c r="J1560" i="1"/>
  <c r="H1560" i="1"/>
  <c r="G1560" i="1"/>
  <c r="I1560" i="1" s="1"/>
  <c r="J1561" i="1"/>
  <c r="H1561" i="1"/>
  <c r="G1561" i="1"/>
  <c r="G1562" i="1"/>
  <c r="G1571" i="1"/>
  <c r="J1577" i="1"/>
  <c r="H1577" i="1"/>
  <c r="G1577" i="1"/>
  <c r="I1577" i="1" s="1"/>
  <c r="J1578" i="1"/>
  <c r="H1578" i="1"/>
  <c r="G1578" i="1"/>
  <c r="J1579" i="1"/>
  <c r="H1579" i="1"/>
  <c r="G1579" i="1"/>
  <c r="I1579" i="1" s="1"/>
  <c r="J1580" i="1"/>
  <c r="H1580" i="1"/>
  <c r="G1580" i="1"/>
  <c r="G1581"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E6" i="4"/>
  <c r="G24" i="9"/>
  <c r="H24" i="9"/>
  <c r="F153" i="4"/>
  <c r="D152" i="4"/>
  <c r="F308" i="4"/>
  <c r="D417" i="4"/>
  <c r="F431" i="4"/>
  <c r="D430" i="4"/>
  <c r="G1546" i="1"/>
  <c r="F8" i="4"/>
  <c r="F44" i="4"/>
  <c r="F50" i="4"/>
  <c r="F126" i="4"/>
  <c r="F154" i="4"/>
  <c r="F222" i="4"/>
  <c r="F274" i="4"/>
  <c r="F309" i="4"/>
  <c r="F355" i="4"/>
  <c r="F361" i="4"/>
  <c r="F407" i="4"/>
  <c r="F427" i="4"/>
  <c r="F432" i="4"/>
  <c r="F480" i="4"/>
  <c r="F492" i="4"/>
  <c r="F536" i="4"/>
  <c r="F572" i="4"/>
  <c r="F598" i="4"/>
  <c r="F630" i="4"/>
  <c r="D141" i="6"/>
  <c r="F5" i="6"/>
  <c r="D45" i="8"/>
  <c r="D647" i="4"/>
  <c r="F426" i="4"/>
  <c r="E648" i="4"/>
  <c r="D642" i="1" s="1"/>
  <c r="H642" i="1" s="1"/>
  <c r="E156" i="9"/>
  <c r="B156" i="9" s="1"/>
  <c r="F607" i="4"/>
  <c r="G337" i="9"/>
  <c r="E337" i="9" s="1"/>
  <c r="B337" i="9" s="1"/>
  <c r="F202" i="5"/>
  <c r="G338" i="9"/>
  <c r="E338" i="9" s="1"/>
  <c r="B338" i="9" s="1"/>
  <c r="F218" i="5"/>
  <c r="D12" i="5"/>
  <c r="D70" i="5"/>
  <c r="D88" i="5"/>
  <c r="G314" i="9"/>
  <c r="G315" i="9"/>
  <c r="E315" i="9" s="1"/>
  <c r="B315" i="9" s="1"/>
  <c r="F150" i="5"/>
  <c r="E176" i="5"/>
  <c r="H19" i="9" s="1"/>
  <c r="E19" i="9" s="1"/>
  <c r="B19" i="9" s="1"/>
  <c r="D177" i="5"/>
  <c r="F203" i="5"/>
  <c r="F219" i="5"/>
  <c r="F251" i="5"/>
  <c r="F255" i="5"/>
  <c r="F6" i="6"/>
  <c r="F36" i="6"/>
  <c r="F90" i="6"/>
  <c r="F130" i="6"/>
  <c r="B345" i="9"/>
  <c r="E344" i="9"/>
  <c r="I10" i="3" s="1"/>
  <c r="G342" i="9"/>
  <c r="E342" i="9" s="1"/>
  <c r="D44" i="8"/>
  <c r="F89" i="5"/>
  <c r="H315" i="9"/>
  <c r="H314" i="9"/>
  <c r="F196" i="5"/>
  <c r="H309" i="9"/>
  <c r="G308" i="9"/>
  <c r="G302" i="9"/>
  <c r="E302" i="9" s="1"/>
  <c r="B302" i="9" s="1"/>
  <c r="G301" i="9"/>
  <c r="E301" i="9" s="1"/>
  <c r="B301" i="9" s="1"/>
  <c r="G300" i="9"/>
  <c r="E300" i="9" s="1"/>
  <c r="B300" i="9" s="1"/>
  <c r="G309" i="9"/>
  <c r="H308" i="9"/>
  <c r="M228" i="9"/>
  <c r="G207" i="9"/>
  <c r="E207" i="9" s="1"/>
  <c r="G206" i="9"/>
  <c r="E206" i="9" s="1"/>
  <c r="B206" i="9" s="1"/>
  <c r="G205" i="9"/>
  <c r="E205" i="9" s="1"/>
  <c r="B205" i="9" s="1"/>
  <c r="G204" i="9"/>
  <c r="E204" i="9" s="1"/>
  <c r="B204"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179" i="9"/>
  <c r="I10" i="9"/>
  <c r="B230" i="9"/>
  <c r="B232" i="9"/>
  <c r="B234" i="9"/>
  <c r="B238" i="9"/>
  <c r="B240" i="9"/>
  <c r="B242" i="9"/>
  <c r="B244" i="9"/>
  <c r="B250" i="9"/>
  <c r="B252" i="9"/>
  <c r="B254" i="9"/>
  <c r="B256" i="9"/>
  <c r="B258" i="9"/>
  <c r="B260" i="9"/>
  <c r="B262" i="9"/>
  <c r="B264" i="9"/>
  <c r="B266" i="9"/>
  <c r="B268" i="9"/>
  <c r="B270" i="9"/>
  <c r="B272" i="9"/>
  <c r="B274" i="9"/>
  <c r="B276" i="9"/>
  <c r="B278" i="9"/>
  <c r="B280" i="9"/>
  <c r="B282" i="9"/>
  <c r="B284" i="9"/>
  <c r="B286" i="9"/>
  <c r="B288" i="9"/>
  <c r="B290" i="9"/>
  <c r="B292" i="9"/>
  <c r="F228" i="9" l="1"/>
  <c r="B228" i="9" s="1"/>
  <c r="B207" i="9"/>
  <c r="E640" i="4"/>
  <c r="D634" i="1" s="1"/>
  <c r="E639" i="4"/>
  <c r="D633" i="1" s="1"/>
  <c r="D424" i="1"/>
  <c r="E360" i="4"/>
  <c r="D356" i="1"/>
  <c r="E308" i="4"/>
  <c r="D304" i="1"/>
  <c r="E179" i="9"/>
  <c r="B179" i="9" s="1"/>
  <c r="F202" i="4"/>
  <c r="H160" i="1"/>
  <c r="E152" i="4"/>
  <c r="F152" i="4" s="1"/>
  <c r="F164" i="4"/>
  <c r="H3" i="1"/>
  <c r="B342" i="9"/>
  <c r="D7" i="5"/>
  <c r="F12" i="5"/>
  <c r="C1017" i="1"/>
  <c r="I40" i="3"/>
  <c r="C1621" i="1"/>
  <c r="F141" i="6"/>
  <c r="H31" i="3"/>
  <c r="C1536" i="1"/>
  <c r="F417" i="4"/>
  <c r="C412" i="1"/>
  <c r="D299" i="4"/>
  <c r="H18" i="3"/>
  <c r="C148" i="1"/>
  <c r="I17" i="3"/>
  <c r="E422" i="4"/>
  <c r="D2" i="1"/>
  <c r="E309" i="9"/>
  <c r="B309" i="9" s="1"/>
  <c r="E308" i="9"/>
  <c r="B308" i="9" s="1"/>
  <c r="K1480" i="9"/>
  <c r="G343" i="9"/>
  <c r="E343" i="9" s="1"/>
  <c r="B343" i="9" s="1"/>
  <c r="I39" i="3"/>
  <c r="C1620" i="1"/>
  <c r="G335" i="9"/>
  <c r="E335" i="9" s="1"/>
  <c r="B335" i="9" s="1"/>
  <c r="D176" i="5"/>
  <c r="F177" i="5"/>
  <c r="C1181" i="1"/>
  <c r="E314" i="9"/>
  <c r="B314" i="9" s="1"/>
  <c r="D69" i="5"/>
  <c r="F70" i="5"/>
  <c r="C1075" i="1"/>
  <c r="G347" i="9"/>
  <c r="E347" i="9" s="1"/>
  <c r="D639" i="4"/>
  <c r="F430" i="4"/>
  <c r="C424" i="1"/>
  <c r="E24" i="9"/>
  <c r="I1580" i="1"/>
  <c r="I1578" i="1"/>
  <c r="I1561" i="1"/>
  <c r="I1559" i="1"/>
  <c r="I1557" i="1"/>
  <c r="I1552" i="1"/>
  <c r="I1550" i="1"/>
  <c r="I1548" i="1"/>
  <c r="D422" i="4"/>
  <c r="D300" i="4"/>
  <c r="F6" i="4"/>
  <c r="H17" i="3"/>
  <c r="C2" i="1"/>
  <c r="I1574" i="1"/>
  <c r="I1572" i="1"/>
  <c r="I1569" i="1"/>
  <c r="I1567" i="1"/>
  <c r="I1565" i="1"/>
  <c r="I1563" i="1"/>
  <c r="G642" i="1"/>
  <c r="E175" i="5"/>
  <c r="I24" i="3"/>
  <c r="D1180" i="1"/>
  <c r="F88" i="5"/>
  <c r="C1093" i="1"/>
  <c r="F647" i="4"/>
  <c r="C641" i="1"/>
  <c r="F640" i="4"/>
  <c r="C634" i="1"/>
  <c r="F648" i="4"/>
  <c r="C413" i="1"/>
  <c r="G356" i="1" l="1"/>
  <c r="H356" i="1"/>
  <c r="D355" i="1"/>
  <c r="F360" i="4"/>
  <c r="G304" i="1"/>
  <c r="H304" i="1"/>
  <c r="D303" i="1"/>
  <c r="E418" i="4"/>
  <c r="E417" i="4"/>
  <c r="D412" i="1" s="1"/>
  <c r="G412" i="1" s="1"/>
  <c r="D148" i="1"/>
  <c r="H148" i="1" s="1"/>
  <c r="E299" i="4"/>
  <c r="F299" i="4" s="1"/>
  <c r="I18" i="3"/>
  <c r="F300" i="4"/>
  <c r="C296" i="1"/>
  <c r="G634" i="1"/>
  <c r="H634" i="1"/>
  <c r="G641" i="1"/>
  <c r="H641" i="1"/>
  <c r="G1093" i="1"/>
  <c r="H1093" i="1"/>
  <c r="D1179" i="1"/>
  <c r="H299" i="9"/>
  <c r="G2" i="1"/>
  <c r="H2" i="1"/>
  <c r="D643" i="4"/>
  <c r="F422" i="4"/>
  <c r="C417" i="1"/>
  <c r="G424" i="1"/>
  <c r="H424" i="1"/>
  <c r="F639" i="4"/>
  <c r="C633" i="1"/>
  <c r="G1075" i="1"/>
  <c r="H1075" i="1"/>
  <c r="F69" i="5"/>
  <c r="H23" i="3"/>
  <c r="C1074" i="1"/>
  <c r="G1181" i="1"/>
  <c r="H1181" i="1"/>
  <c r="F176" i="5"/>
  <c r="D175" i="5"/>
  <c r="H24" i="3"/>
  <c r="C1180" i="1"/>
  <c r="H1620" i="1"/>
  <c r="G1620" i="1"/>
  <c r="H11" i="3"/>
  <c r="H412" i="1"/>
  <c r="G1536" i="1"/>
  <c r="H1536" i="1"/>
  <c r="H9" i="3"/>
  <c r="E341" i="9"/>
  <c r="B24" i="9"/>
  <c r="B347" i="9"/>
  <c r="E346" i="9"/>
  <c r="E643" i="4"/>
  <c r="D417" i="1"/>
  <c r="D301" i="4"/>
  <c r="D423" i="4"/>
  <c r="C295" i="1"/>
  <c r="G1621" i="1"/>
  <c r="H1621" i="1"/>
  <c r="G1017" i="1"/>
  <c r="H1017" i="1"/>
  <c r="F7" i="5"/>
  <c r="D6" i="5"/>
  <c r="H22" i="3"/>
  <c r="C1012" i="1"/>
  <c r="H355" i="1" l="1"/>
  <c r="G355" i="1"/>
  <c r="D413" i="1"/>
  <c r="F418" i="4"/>
  <c r="G303" i="1"/>
  <c r="H303" i="1"/>
  <c r="G148" i="1"/>
  <c r="E300" i="4"/>
  <c r="D296" i="1" s="1"/>
  <c r="H296" i="1" s="1"/>
  <c r="E423" i="4"/>
  <c r="D295" i="1"/>
  <c r="G295" i="1" s="1"/>
  <c r="E301" i="4"/>
  <c r="D297" i="1" s="1"/>
  <c r="C297" i="1"/>
  <c r="G1012" i="1"/>
  <c r="H1012" i="1"/>
  <c r="G306" i="9"/>
  <c r="E306" i="9" s="1"/>
  <c r="B306" i="9" s="1"/>
  <c r="G299" i="9"/>
  <c r="E299" i="9" s="1"/>
  <c r="F6" i="5"/>
  <c r="C1011" i="1"/>
  <c r="D637" i="1"/>
  <c r="K3" i="9"/>
  <c r="I9" i="3"/>
  <c r="G1180" i="1"/>
  <c r="H1180" i="1"/>
  <c r="F175" i="5"/>
  <c r="C1179" i="1"/>
  <c r="G1074" i="1"/>
  <c r="H1074" i="1"/>
  <c r="F643" i="4"/>
  <c r="C637" i="1"/>
  <c r="D644" i="4"/>
  <c r="D645" i="4" s="1"/>
  <c r="D425" i="4"/>
  <c r="C418" i="1"/>
  <c r="G20" i="9"/>
  <c r="N3" i="9"/>
  <c r="I11" i="3"/>
  <c r="G633" i="1"/>
  <c r="H633" i="1"/>
  <c r="G417" i="1"/>
  <c r="H417" i="1"/>
  <c r="D424" i="4"/>
  <c r="G413" i="1" l="1"/>
  <c r="H413" i="1"/>
  <c r="G296" i="1"/>
  <c r="H295" i="1"/>
  <c r="E644" i="4"/>
  <c r="F644" i="4" s="1"/>
  <c r="D418" i="1"/>
  <c r="H418" i="1" s="1"/>
  <c r="E424" i="4"/>
  <c r="D419" i="1" s="1"/>
  <c r="E425" i="4"/>
  <c r="D420" i="1" s="1"/>
  <c r="H20" i="9"/>
  <c r="E20" i="9" s="1"/>
  <c r="B20" i="9" s="1"/>
  <c r="F423" i="4"/>
  <c r="F301" i="4"/>
  <c r="F645" i="4"/>
  <c r="C639" i="1"/>
  <c r="G1179" i="1"/>
  <c r="H1179" i="1"/>
  <c r="F424" i="4"/>
  <c r="C419" i="1"/>
  <c r="G418" i="1"/>
  <c r="C420" i="1"/>
  <c r="G637" i="1"/>
  <c r="H637" i="1"/>
  <c r="G297" i="1"/>
  <c r="H297" i="1"/>
  <c r="D646" i="4"/>
  <c r="C638" i="1"/>
  <c r="H8" i="3"/>
  <c r="G1011" i="1"/>
  <c r="H1011" i="1"/>
  <c r="B299" i="9"/>
  <c r="F425" i="4" l="1"/>
  <c r="E645" i="4"/>
  <c r="E646" i="4"/>
  <c r="F646" i="4" s="1"/>
  <c r="D638" i="1"/>
  <c r="G638" i="1" s="1"/>
  <c r="D650" i="4"/>
  <c r="C640" i="1"/>
  <c r="M3" i="9"/>
  <c r="G420" i="1"/>
  <c r="H420" i="1"/>
  <c r="G419" i="1"/>
  <c r="H419" i="1"/>
  <c r="D649" i="4"/>
  <c r="H638" i="1" l="1"/>
  <c r="E650" i="4"/>
  <c r="F650" i="4" s="1"/>
  <c r="D640" i="1"/>
  <c r="G640" i="1" s="1"/>
  <c r="E649" i="4"/>
  <c r="G297" i="9" s="1"/>
  <c r="E297" i="9" s="1"/>
  <c r="B297" i="9" s="1"/>
  <c r="D639" i="1"/>
  <c r="H333" i="9"/>
  <c r="G333" i="9"/>
  <c r="E333" i="9" s="1"/>
  <c r="H20" i="3"/>
  <c r="C644" i="1"/>
  <c r="F649" i="4"/>
  <c r="H19" i="3"/>
  <c r="C643" i="1"/>
  <c r="H640" i="1" l="1"/>
  <c r="H639" i="1"/>
  <c r="G639" i="1"/>
  <c r="I19" i="3"/>
  <c r="D643" i="1"/>
  <c r="G643" i="1" s="1"/>
  <c r="I20" i="3"/>
  <c r="D644" i="1"/>
  <c r="G644" i="1" s="1"/>
  <c r="B333" i="9"/>
  <c r="E298" i="9"/>
  <c r="I8" i="3" s="1"/>
  <c r="H644" i="1" l="1"/>
  <c r="H7" i="3"/>
  <c r="J3" i="9" s="1"/>
  <c r="H643" i="1"/>
  <c r="G295" i="9" l="1"/>
  <c r="H295" i="9"/>
  <c r="L293" i="9"/>
  <c r="F293" i="9" s="1"/>
  <c r="G18" i="9"/>
  <c r="H18" i="9"/>
  <c r="J5" i="9"/>
  <c r="K6" i="9"/>
  <c r="I8" i="9"/>
  <c r="J9" i="9"/>
  <c r="I12" i="9"/>
  <c r="J13" i="9"/>
  <c r="L16" i="9"/>
  <c r="K13" i="9"/>
  <c r="H22" i="9"/>
  <c r="K5" i="9"/>
  <c r="I7" i="9"/>
  <c r="J8" i="9"/>
  <c r="K9" i="9"/>
  <c r="I11" i="9"/>
  <c r="J12" i="9"/>
  <c r="G15" i="9"/>
  <c r="H16" i="9"/>
  <c r="H17" i="9"/>
  <c r="G22" i="9"/>
  <c r="E22" i="9" s="1"/>
  <c r="B22" i="9" s="1"/>
  <c r="I6" i="9"/>
  <c r="J7" i="9"/>
  <c r="K8" i="9"/>
  <c r="J11" i="9"/>
  <c r="K12" i="9"/>
  <c r="H15" i="9"/>
  <c r="G16" i="9"/>
  <c r="G17" i="9"/>
  <c r="H21" i="9"/>
  <c r="I5" i="9"/>
  <c r="J6" i="9"/>
  <c r="K7" i="9"/>
  <c r="I9" i="9"/>
  <c r="J10" i="9"/>
  <c r="K11" i="9"/>
  <c r="I13" i="9"/>
  <c r="L15" i="9"/>
  <c r="M16" i="9"/>
  <c r="J17" i="9"/>
  <c r="G21" i="9"/>
  <c r="K10" i="9"/>
  <c r="M15" i="9"/>
  <c r="I17" i="9"/>
  <c r="E13" i="9" l="1"/>
  <c r="B13" i="9" s="1"/>
  <c r="E9" i="9"/>
  <c r="B9" i="9" s="1"/>
  <c r="E5" i="9"/>
  <c r="B5" i="9" s="1"/>
  <c r="E16" i="9"/>
  <c r="F15" i="9"/>
  <c r="E21" i="9"/>
  <c r="B21" i="9" s="1"/>
  <c r="E10" i="9"/>
  <c r="B10" i="9" s="1"/>
  <c r="E17" i="9"/>
  <c r="B17" i="9" s="1"/>
  <c r="E7" i="9"/>
  <c r="B7" i="9" s="1"/>
  <c r="F16" i="9"/>
  <c r="E12" i="9"/>
  <c r="B12" i="9" s="1"/>
  <c r="E8" i="9"/>
  <c r="B8" i="9" s="1"/>
  <c r="E18" i="9"/>
  <c r="B18" i="9" s="1"/>
  <c r="E6" i="9"/>
  <c r="B6" i="9" s="1"/>
  <c r="E15" i="9"/>
  <c r="E11" i="9"/>
  <c r="B11" i="9" s="1"/>
  <c r="B293" i="9"/>
  <c r="F23" i="9"/>
  <c r="E295" i="9"/>
  <c r="F14" i="9" l="1"/>
  <c r="F3" i="9" s="1"/>
  <c r="B16" i="9"/>
  <c r="B295" i="9"/>
  <c r="E23" i="9"/>
  <c r="I7" i="3" s="1"/>
  <c r="B15" i="9"/>
  <c r="E14" i="9"/>
  <c r="I13" i="3" s="1"/>
  <c r="E4" i="9"/>
  <c r="E3" i="9" l="1"/>
</calcChain>
</file>

<file path=xl/sharedStrings.xml><?xml version="1.0" encoding="utf-8"?>
<sst xmlns="http://schemas.openxmlformats.org/spreadsheetml/2006/main" count="4719" uniqueCount="3655">
  <si>
    <t>Obveznik:</t>
  </si>
  <si>
    <t>50231 - CENTAR ZA RAZVOJ BRODSKO-POSAVSKE ŽUPANIJE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</si>
  <si>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</si>
  <si>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</si>
  <si>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</si>
  <si>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</si>
  <si>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</si>
  <si>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</si>
  <si>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</si>
  <si>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</si>
  <si>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</si>
  <si>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</si>
  <si>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</si>
  <si>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</si>
  <si>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</si>
  <si>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</si>
  <si>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</si>
  <si>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</si>
  <si>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</si>
  <si>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</si>
  <si>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</si>
  <si>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</si>
  <si>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</si>
  <si>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</si>
  <si>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</si>
  <si>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</si>
  <si>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</si>
  <si>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</si>
  <si>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</si>
  <si>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</si>
  <si>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</si>
  <si>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</si>
  <si>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</si>
  <si>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</si>
  <si>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</si>
  <si>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</si>
  <si>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</si>
  <si>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</si>
  <si>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</si>
  <si>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</si>
  <si>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</si>
  <si>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</si>
  <si>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</si>
  <si>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</si>
  <si>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</si>
  <si>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</si>
  <si>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</si>
  <si>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</si>
  <si>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</si>
  <si>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</si>
  <si>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</si>
  <si>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</si>
  <si>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</si>
  <si>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</si>
  <si>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</si>
  <si>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</si>
  <si>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</si>
  <si>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</si>
  <si>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</si>
  <si>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</si>
  <si>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</si>
  <si>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</si>
  <si>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</si>
  <si>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</si>
  <si>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</si>
  <si>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</si>
  <si>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</si>
  <si>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</si>
  <si>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</si>
  <si>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</si>
  <si>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</si>
  <si>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</si>
  <si>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</si>
  <si>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</si>
  <si>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</si>
  <si>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</si>
  <si>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</si>
  <si>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</si>
  <si>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</si>
  <si>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</si>
  <si>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</si>
  <si>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</si>
  <si>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</si>
  <si>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</si>
  <si>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</si>
  <si>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</si>
  <si>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</si>
  <si>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</si>
  <si>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</si>
  <si>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</si>
  <si>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</si>
  <si>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</si>
  <si>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</si>
  <si>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</si>
  <si>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</si>
  <si>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</si>
  <si>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</si>
  <si>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</si>
  <si>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</si>
  <si>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</si>
  <si>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</si>
  <si>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</si>
  <si>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</si>
  <si>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</si>
  <si>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</si>
  <si>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</si>
  <si>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</si>
  <si>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</si>
  <si>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</si>
  <si>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</si>
  <si>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</si>
  <si>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</si>
  <si>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</si>
  <si>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</si>
  <si>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</si>
  <si>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</si>
  <si>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</si>
  <si>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</si>
  <si>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</si>
  <si>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</si>
  <si>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</si>
  <si>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</si>
  <si>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</si>
  <si>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</si>
  <si>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</si>
  <si>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</si>
  <si>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</si>
  <si>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</si>
  <si>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</si>
  <si>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</si>
  <si>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</si>
  <si>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</si>
  <si>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</si>
  <si>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</si>
  <si>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</si>
  <si>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</si>
  <si>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</si>
  <si>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</si>
  <si>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</si>
  <si>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</si>
  <si>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</si>
  <si>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</si>
  <si>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</si>
  <si>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</si>
  <si>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</si>
  <si>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</si>
  <si>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</si>
  <si>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</si>
  <si>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</si>
  <si>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</si>
  <si>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</si>
  <si>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</si>
  <si>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</si>
  <si>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</si>
  <si>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</si>
  <si>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</si>
  <si>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</si>
  <si>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</si>
  <si>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</si>
  <si>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</si>
  <si>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</si>
  <si>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</si>
  <si>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</si>
  <si>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</si>
  <si>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</si>
  <si>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</si>
  <si>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</si>
  <si>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</si>
  <si>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</si>
  <si>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</si>
  <si>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</si>
  <si>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</si>
  <si>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</si>
  <si>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</si>
  <si>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</si>
  <si>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</si>
  <si>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</si>
  <si>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</si>
  <si>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</si>
  <si>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</si>
  <si>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</si>
  <si>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</si>
  <si>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</si>
  <si>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</si>
  <si>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</si>
  <si>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</si>
  <si>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</si>
  <si>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</si>
  <si>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</si>
  <si>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</si>
  <si>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</si>
  <si>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</si>
  <si>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</si>
  <si>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</si>
  <si>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</si>
  <si>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</si>
  <si>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</si>
  <si>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</si>
  <si>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</si>
  <si>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</si>
  <si>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</si>
  <si>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</si>
  <si>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</si>
  <si>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</si>
  <si>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</si>
  <si>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</si>
  <si>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</si>
  <si>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</si>
  <si>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</si>
  <si>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</si>
  <si>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</si>
  <si>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</si>
  <si>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</si>
  <si>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</si>
  <si>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</si>
  <si>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</si>
  <si>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</si>
  <si>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</si>
  <si>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</si>
  <si>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</si>
  <si>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</si>
  <si>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</si>
  <si>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</si>
  <si>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</si>
  <si>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</si>
  <si>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</si>
  <si>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</si>
  <si>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</si>
  <si>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</si>
  <si>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</si>
  <si>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</si>
  <si>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</si>
  <si>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</si>
  <si>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</si>
  <si>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</si>
  <si>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</si>
  <si>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</si>
  <si>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</si>
  <si>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</si>
  <si>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</si>
  <si>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</si>
  <si>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</si>
  <si>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</si>
  <si>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</si>
  <si>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</si>
  <si>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</si>
  <si>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</si>
  <si>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</si>
  <si>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</si>
  <si>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</si>
  <si>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</si>
  <si>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</si>
  <si>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</si>
  <si>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</si>
  <si>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</si>
  <si>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</si>
  <si>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</si>
  <si>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</si>
  <si>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</si>
  <si>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</si>
  <si>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</si>
  <si>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</si>
  <si>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</si>
  <si>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</si>
  <si>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</si>
  <si>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</si>
  <si>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</si>
  <si>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</si>
  <si>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</si>
  <si>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</si>
  <si>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</si>
  <si>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</si>
  <si>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</si>
  <si>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</si>
  <si>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</si>
  <si>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</si>
  <si>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</si>
  <si>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</si>
  <si>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</si>
  <si>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</si>
  <si>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</si>
  <si>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</si>
  <si>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</si>
  <si>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</si>
  <si>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</si>
  <si>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</si>
  <si>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</si>
  <si>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</si>
  <si>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</si>
  <si>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</si>
  <si>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</si>
  <si>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</si>
  <si>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</si>
  <si>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</si>
  <si>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</si>
  <si>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</si>
  <si>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</si>
  <si>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</si>
  <si>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</si>
  <si>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</si>
  <si>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</si>
  <si>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</si>
  <si>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</si>
  <si>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</si>
  <si>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</si>
  <si>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</si>
  <si>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</si>
  <si>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</si>
  <si>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</si>
  <si>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</si>
  <si>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</si>
  <si>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</si>
  <si>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</si>
  <si>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</si>
  <si>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</si>
  <si>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</si>
  <si>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</si>
  <si>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</si>
  <si>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</si>
  <si>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</si>
  <si>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</si>
  <si>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</si>
  <si>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</si>
  <si>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</si>
  <si>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</si>
  <si>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</si>
  <si>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</si>
  <si>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</si>
  <si>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</si>
  <si>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</si>
  <si>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</si>
  <si>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</si>
  <si>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</si>
  <si>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</si>
  <si>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</si>
  <si>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</si>
  <si>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</si>
  <si>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</si>
  <si>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</si>
  <si>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</si>
  <si>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</si>
  <si>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</si>
  <si>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</si>
  <si>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</si>
  <si>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</si>
  <si>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</si>
  <si>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</si>
  <si>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</si>
  <si>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</si>
  <si>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</si>
  <si>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</si>
  <si>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</si>
  <si>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</si>
  <si>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</si>
  <si>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</si>
  <si>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</si>
  <si>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</si>
  <si>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</si>
  <si>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</si>
  <si>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</si>
  <si>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</si>
  <si>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</si>
  <si>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</si>
  <si>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</si>
  <si>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</si>
  <si>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</si>
  <si>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</si>
  <si>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</si>
  <si>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</si>
  <si>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</si>
  <si>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</si>
  <si>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</si>
  <si>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</si>
  <si>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</si>
  <si>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</si>
  <si>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</si>
  <si>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</si>
  <si>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</si>
  <si>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</si>
  <si>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</si>
  <si>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</si>
  <si>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</si>
  <si>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</si>
  <si>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</si>
  <si>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</si>
  <si>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</si>
  <si>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</si>
  <si>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</si>
  <si>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</si>
  <si>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</si>
  <si>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</si>
  <si>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</si>
  <si>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</si>
  <si>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</si>
  <si>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</si>
  <si>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</si>
  <si>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</si>
  <si>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</si>
  <si>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</si>
  <si>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</si>
  <si>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</si>
  <si>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</si>
  <si>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</si>
  <si>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</si>
  <si>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</si>
  <si>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</si>
  <si>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</si>
  <si>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</si>
  <si>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</si>
  <si>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</si>
  <si>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</si>
  <si>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</si>
  <si>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</si>
  <si>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</si>
  <si>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</si>
  <si>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</si>
  <si>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</si>
  <si>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</si>
  <si>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</si>
  <si>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</si>
  <si>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</si>
  <si>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</si>
  <si>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</si>
  <si>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</si>
  <si>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</si>
  <si>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</si>
  <si>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</si>
  <si>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</si>
  <si>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</si>
  <si>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</si>
  <si>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</si>
  <si>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</si>
  <si>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</si>
  <si>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</si>
  <si>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</si>
  <si>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</si>
  <si>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</si>
  <si>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</si>
  <si>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</si>
  <si>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</si>
  <si>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</si>
  <si>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</si>
  <si>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</si>
  <si>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</si>
  <si>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</si>
  <si>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</si>
  <si>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</si>
  <si>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</si>
  <si>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</si>
  <si>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</si>
  <si>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</si>
  <si>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</si>
  <si>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</si>
  <si>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</si>
  <si>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</si>
  <si>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</si>
  <si>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</si>
  <si>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</si>
  <si>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</si>
  <si>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</si>
  <si>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</si>
  <si>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</si>
  <si>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</si>
  <si>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</si>
  <si>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</si>
  <si>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</si>
  <si>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</si>
  <si>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</si>
  <si>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</si>
  <si>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</si>
  <si>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</si>
  <si>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</si>
  <si>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</si>
  <si>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</si>
  <si>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</si>
  <si>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</si>
  <si>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</si>
  <si>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</si>
  <si>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</si>
  <si>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</si>
  <si>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</si>
  <si>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</si>
  <si>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</si>
  <si>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</si>
  <si>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</si>
  <si>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</si>
  <si>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</si>
  <si>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</si>
  <si>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</si>
  <si>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</si>
  <si>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</si>
  <si>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</si>
  <si>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</si>
  <si>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</si>
  <si>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</si>
  <si>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</si>
  <si>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</si>
  <si>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</si>
  <si>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</si>
  <si>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</si>
  <si>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</si>
  <si>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</si>
  <si>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</si>
  <si>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</si>
  <si>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</si>
  <si>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</si>
  <si>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</si>
  <si>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</si>
  <si>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</si>
  <si>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</si>
  <si>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</si>
  <si>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</si>
  <si>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</si>
  <si>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</si>
  <si>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</si>
  <si>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</si>
  <si>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</si>
  <si>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</si>
  <si>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</si>
  <si>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</si>
  <si>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</si>
  <si>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</si>
  <si>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</si>
  <si>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</si>
  <si>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</si>
  <si>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</si>
  <si>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</si>
  <si>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</si>
  <si>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</si>
  <si>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</si>
  <si>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</si>
  <si>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</si>
  <si>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</si>
  <si>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</si>
  <si>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</si>
  <si>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</si>
  <si>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</si>
  <si>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</si>
  <si>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</si>
  <si>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</si>
  <si>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</si>
  <si>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</si>
  <si>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</si>
  <si>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</si>
  <si>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</si>
  <si>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</si>
  <si>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</si>
  <si>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</si>
  <si>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</si>
  <si>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</si>
  <si>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</si>
  <si>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</si>
  <si>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</si>
  <si>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</si>
  <si>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</si>
  <si>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</si>
  <si>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</si>
  <si>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</si>
  <si>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</si>
  <si>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</si>
  <si>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</si>
  <si>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</si>
  <si>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</si>
  <si>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</si>
  <si>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</si>
  <si>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</si>
  <si>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</si>
  <si>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</si>
  <si>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</si>
  <si>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</si>
  <si>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</si>
  <si>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</si>
  <si>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</si>
  <si>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</si>
  <si>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</si>
  <si>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</si>
  <si>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</si>
  <si>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</si>
  <si>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</si>
  <si>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</si>
  <si>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</si>
  <si>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</si>
  <si>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</si>
  <si>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</si>
  <si>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</si>
  <si>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</si>
  <si>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</si>
  <si>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</si>
  <si>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</si>
  <si>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</si>
  <si>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</si>
  <si>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</si>
  <si>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</si>
  <si>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</si>
  <si>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</si>
  <si>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</si>
  <si>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</si>
  <si>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</si>
  <si>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</si>
  <si>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</si>
  <si>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</si>
  <si>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</si>
  <si>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</si>
  <si>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</si>
  <si>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</si>
  <si>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</si>
  <si>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</si>
  <si>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</si>
  <si>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</si>
  <si>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</si>
  <si>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</si>
  <si>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</si>
  <si>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</si>
  <si>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</si>
  <si>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</si>
  <si>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</si>
  <si>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</si>
  <si>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</si>
  <si>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</si>
  <si>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</si>
  <si>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</si>
  <si>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</si>
  <si>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</si>
  <si>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</si>
  <si>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</si>
  <si>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</si>
  <si>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</si>
  <si>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</si>
  <si>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</si>
  <si>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</si>
  <si>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</si>
  <si>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</si>
  <si>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</si>
  <si>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</si>
  <si>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</si>
  <si>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</si>
  <si>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</si>
  <si>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</si>
  <si>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</si>
  <si>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</si>
  <si>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</si>
  <si>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</si>
  <si>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</si>
  <si>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</si>
  <si>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</si>
  <si>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</si>
  <si>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</si>
  <si>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</si>
  <si>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</si>
  <si>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</si>
  <si>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</si>
  <si>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</si>
  <si>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</si>
  <si>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</si>
  <si>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</si>
  <si>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</si>
  <si>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</si>
  <si>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</si>
  <si>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</si>
  <si>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</si>
  <si>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</si>
  <si>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</si>
  <si>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</si>
  <si>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</si>
  <si>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</si>
  <si>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</si>
  <si>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</si>
  <si>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</si>
  <si>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</si>
  <si>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</si>
  <si>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</si>
  <si>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</si>
  <si>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</si>
  <si>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</si>
  <si>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</si>
  <si>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</si>
  <si>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</si>
  <si>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</si>
  <si>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</si>
  <si>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</si>
  <si>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</si>
  <si>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</si>
  <si>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</si>
  <si>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</si>
  <si>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</si>
  <si>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</si>
  <si>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</si>
  <si>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</si>
  <si>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</si>
  <si>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</si>
  <si>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</si>
  <si>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</si>
  <si>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</si>
  <si>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</si>
  <si>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</si>
  <si>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</si>
  <si>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</si>
  <si>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</si>
  <si>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</si>
  <si>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</si>
  <si>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</si>
  <si>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</si>
  <si>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</si>
  <si>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</si>
  <si>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</si>
  <si>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</si>
  <si>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</si>
  <si>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</si>
  <si>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</si>
  <si>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</si>
  <si>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</si>
  <si>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</si>
  <si>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</si>
  <si>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</si>
  <si>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</si>
  <si>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</si>
  <si>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</si>
  <si>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</si>
  <si>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</si>
  <si>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</si>
  <si>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</si>
  <si>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</si>
  <si>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</si>
  <si>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</si>
  <si>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</si>
  <si>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</si>
  <si>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</si>
  <si>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</si>
  <si>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</si>
  <si>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</si>
  <si>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</si>
  <si>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</si>
  <si>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</si>
  <si>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</si>
  <si>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</si>
  <si>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</si>
  <si>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</si>
  <si>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</si>
  <si>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</si>
  <si>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</si>
  <si>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</si>
  <si>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</si>
  <si>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</si>
  <si>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</si>
  <si>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</si>
  <si>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</si>
  <si>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</si>
  <si>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</si>
  <si>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</si>
  <si>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</si>
  <si>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</si>
  <si>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</si>
  <si>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</si>
  <si>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</si>
  <si>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</si>
  <si>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</si>
  <si>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</si>
  <si>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</si>
  <si>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</si>
  <si>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</si>
  <si>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</si>
  <si>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</si>
  <si>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</si>
  <si>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</si>
  <si>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</si>
  <si>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</si>
  <si>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</si>
  <si>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</si>
  <si>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</si>
  <si>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</si>
  <si>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</si>
  <si>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</si>
  <si>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</si>
  <si>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</si>
  <si>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</si>
  <si>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</si>
  <si>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</si>
  <si>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</si>
  <si>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</si>
  <si>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</si>
  <si>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</si>
  <si>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</si>
  <si>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</si>
  <si>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</si>
  <si>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</si>
  <si>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</si>
  <si>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</si>
  <si>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</si>
  <si>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</si>
  <si>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</si>
  <si>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</si>
  <si>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</si>
  <si>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</si>
  <si>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</si>
  <si>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</si>
  <si>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</si>
  <si>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</si>
  <si>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</si>
  <si>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</si>
  <si>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</si>
  <si>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</si>
  <si>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</si>
  <si>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</si>
  <si>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</si>
  <si>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</si>
  <si>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</si>
  <si>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</si>
  <si>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</si>
  <si>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</si>
  <si>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</si>
  <si>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</si>
  <si>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</si>
  <si>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</si>
  <si>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</si>
  <si>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</si>
  <si>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</si>
  <si>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</si>
  <si>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</si>
  <si>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</si>
  <si>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</si>
  <si>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</si>
  <si>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</si>
  <si>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</si>
  <si>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</si>
  <si>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</si>
  <si>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</si>
  <si>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</si>
  <si>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</si>
  <si>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</si>
  <si>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</si>
  <si>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</si>
  <si>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</si>
  <si>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</si>
  <si>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</si>
  <si>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</si>
  <si>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</si>
  <si>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</si>
  <si>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</si>
  <si>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</si>
  <si>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</si>
  <si>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</si>
  <si>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</si>
  <si>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</si>
  <si>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</si>
  <si>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</si>
  <si>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</si>
  <si>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</si>
  <si>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</si>
  <si>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</si>
  <si>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</si>
  <si>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</si>
  <si>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</si>
  <si>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</si>
  <si>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</si>
  <si>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</si>
  <si>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</si>
  <si>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</si>
  <si>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</si>
  <si>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</si>
  <si>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</si>
  <si>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</si>
  <si>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</si>
  <si>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</si>
  <si>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</si>
  <si>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</si>
  <si>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</si>
  <si>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</si>
  <si>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</si>
  <si>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</si>
  <si>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</si>
  <si>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</si>
  <si>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</si>
  <si>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</si>
  <si>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</si>
  <si>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</si>
  <si>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</si>
  <si>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</si>
  <si>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</si>
  <si>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</si>
  <si>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</si>
  <si>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</si>
  <si>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</si>
  <si>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</si>
  <si>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</si>
  <si>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</si>
  <si>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</si>
  <si>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</si>
  <si>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</si>
  <si>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</si>
  <si>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</si>
  <si>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</si>
  <si>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</si>
  <si>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</si>
  <si>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</si>
  <si>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</si>
  <si>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</si>
  <si>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</si>
  <si>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</si>
  <si>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</si>
  <si>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</si>
  <si>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</si>
  <si>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</si>
  <si>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</si>
  <si>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</si>
  <si>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</si>
  <si>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</si>
  <si>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</si>
  <si>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</si>
  <si>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</si>
  <si>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</si>
  <si>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</si>
  <si>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</si>
  <si>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</si>
  <si>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</si>
  <si>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</si>
  <si>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</si>
  <si>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</si>
  <si>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</si>
  <si>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</si>
  <si>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</si>
  <si>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</si>
  <si>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</si>
  <si>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</si>
  <si>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</si>
  <si>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</si>
  <si>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</si>
  <si>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</si>
  <si>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</si>
  <si>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</si>
  <si>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</si>
  <si>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</si>
  <si>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</si>
  <si>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</si>
  <si>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</si>
  <si>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</si>
  <si>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</si>
  <si>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</si>
  <si>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</si>
  <si>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</si>
  <si>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</si>
  <si>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</si>
  <si>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</si>
  <si>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</si>
  <si>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</si>
  <si>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</si>
  <si>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</si>
  <si>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</si>
  <si>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</si>
  <si>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</si>
  <si>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</si>
  <si>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</si>
  <si>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</si>
  <si>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</si>
  <si>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</si>
  <si>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</si>
  <si>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</si>
  <si>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</si>
  <si>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</si>
  <si>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</si>
  <si>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</si>
  <si>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</si>
  <si>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</si>
  <si>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</si>
  <si>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</si>
  <si>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</si>
  <si>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</si>
  <si>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</si>
  <si>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</si>
  <si>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</si>
  <si>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</si>
  <si>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</si>
  <si>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</si>
  <si>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</si>
  <si>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</si>
  <si>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</si>
  <si>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</si>
  <si>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</si>
  <si>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</si>
  <si>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</si>
  <si>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</si>
  <si>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</si>
  <si>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</si>
  <si>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</si>
  <si>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</si>
  <si>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</si>
  <si>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</si>
  <si>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</si>
  <si>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</si>
  <si>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</si>
  <si>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</si>
  <si>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</si>
  <si>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</si>
  <si>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</si>
  <si>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</si>
  <si>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</si>
  <si>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</si>
  <si>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</si>
  <si>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</si>
  <si>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</si>
  <si>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</si>
  <si>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</si>
  <si>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</si>
  <si>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</si>
  <si>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</si>
  <si>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</si>
  <si>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</si>
  <si>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</si>
  <si>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</si>
  <si>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</si>
  <si>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</si>
  <si>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</si>
  <si>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</si>
  <si>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</si>
  <si>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</si>
  <si>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</si>
  <si>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</si>
  <si>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</si>
  <si>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</si>
  <si>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</si>
  <si>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</si>
  <si>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</si>
  <si>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</si>
  <si>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</si>
  <si>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</si>
  <si>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</si>
  <si>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</si>
  <si>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</si>
  <si>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</si>
  <si>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</si>
  <si>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</si>
  <si>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</si>
  <si>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</si>
  <si>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</si>
  <si>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</si>
  <si>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</si>
  <si>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</si>
  <si>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</si>
  <si>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</si>
  <si>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</si>
  <si>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</si>
  <si>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</si>
  <si>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</si>
  <si>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</si>
  <si>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</si>
  <si>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</si>
  <si>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</si>
  <si>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</si>
  <si>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</si>
  <si>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</si>
  <si>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</si>
  <si>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</si>
  <si>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</si>
  <si>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</si>
  <si>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</si>
  <si>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</si>
  <si>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</si>
  <si>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</si>
  <si>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</si>
  <si>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</si>
  <si>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</si>
  <si>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</si>
  <si>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</si>
  <si>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</si>
  <si>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</si>
  <si>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</si>
  <si>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</si>
  <si>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</si>
  <si>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</si>
  <si>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</si>
  <si>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</si>
  <si>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</si>
  <si>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</si>
  <si>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</si>
  <si>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</si>
  <si>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</si>
  <si>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</si>
  <si>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</si>
  <si>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</si>
  <si>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</si>
  <si>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</si>
  <si>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</si>
  <si>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</si>
  <si>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</si>
  <si>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</si>
  <si>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</si>
  <si>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</si>
  <si>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</si>
  <si>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</si>
  <si>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</si>
  <si>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</si>
  <si>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</si>
  <si>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</si>
  <si>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</si>
  <si>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</si>
  <si>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</si>
  <si>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</si>
  <si>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</si>
  <si>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</si>
  <si>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</si>
  <si>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</si>
  <si>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</si>
  <si>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</si>
  <si>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</si>
  <si>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</si>
  <si>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</si>
  <si>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</si>
  <si>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</si>
  <si>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</si>
  <si>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</si>
  <si>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</si>
  <si>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</si>
  <si>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</si>
  <si>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</si>
  <si>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</si>
  <si>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</si>
  <si>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</si>
  <si>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</si>
  <si>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</si>
  <si>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</si>
  <si>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</si>
  <si>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</si>
  <si>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</si>
  <si>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</si>
  <si>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</si>
  <si>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</si>
  <si>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</si>
  <si>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</si>
  <si>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</si>
  <si>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</si>
  <si>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</si>
  <si>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</si>
  <si>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</si>
  <si>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</si>
  <si>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</si>
  <si>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</si>
  <si>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</si>
  <si>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</si>
  <si>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</si>
  <si>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</si>
  <si>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</si>
  <si>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</si>
  <si>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</si>
  <si>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</si>
  <si>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</si>
  <si>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</si>
  <si>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</si>
  <si>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</si>
  <si>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</si>
  <si>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</si>
  <si>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</si>
  <si>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</si>
  <si>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</si>
  <si>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</si>
  <si>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</si>
  <si>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</si>
  <si>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</si>
  <si>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</si>
  <si>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</si>
  <si>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</si>
  <si>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</si>
  <si>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</si>
  <si>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</si>
  <si>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</si>
  <si>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</si>
  <si>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</si>
  <si>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</si>
  <si>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</si>
  <si>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</si>
  <si>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</si>
  <si>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</si>
  <si>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</si>
  <si>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</si>
  <si>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</si>
  <si>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</si>
  <si>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</si>
  <si>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</si>
  <si>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</si>
  <si>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</si>
  <si>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</si>
  <si>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</si>
  <si>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</si>
  <si>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</si>
  <si>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</si>
  <si>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</si>
  <si>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</si>
  <si>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</si>
  <si>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</si>
  <si>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</si>
  <si>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</si>
  <si>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</si>
  <si>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</si>
  <si>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</si>
  <si>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</si>
  <si>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</si>
  <si>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</si>
  <si>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</si>
  <si>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</si>
  <si>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</si>
  <si>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</si>
  <si>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</si>
  <si>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</si>
  <si>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</si>
  <si>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</si>
  <si>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</si>
  <si>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</si>
  <si>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</si>
  <si>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</si>
  <si>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</si>
  <si>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</si>
  <si>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</si>
  <si>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</si>
  <si>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</si>
  <si>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</si>
  <si>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</si>
  <si>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</si>
  <si>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</si>
  <si>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</si>
  <si>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</si>
  <si>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</si>
  <si>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</si>
  <si>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</si>
  <si>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</si>
  <si>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</si>
  <si>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</si>
  <si>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</si>
  <si>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</si>
  <si>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</si>
  <si>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</si>
  <si>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</si>
  <si>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</si>
  <si>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</si>
  <si>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</si>
  <si>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</si>
  <si>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</si>
  <si>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</si>
  <si>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</si>
  <si>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</si>
  <si>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</si>
  <si>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</si>
  <si>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</si>
  <si>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</si>
  <si>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</si>
  <si>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</si>
  <si>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</si>
  <si>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</si>
  <si>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</si>
  <si>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</si>
  <si>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</si>
  <si>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</si>
  <si>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</si>
  <si>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</si>
  <si>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</si>
  <si>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</si>
  <si>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</si>
  <si>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</si>
  <si>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</si>
  <si>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</si>
  <si>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</si>
  <si>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</si>
  <si>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</si>
  <si>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</si>
  <si>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</si>
  <si>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</si>
  <si>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</si>
  <si>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</si>
  <si>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</si>
  <si>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</si>
  <si>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</si>
  <si>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</si>
  <si>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</si>
  <si>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</si>
  <si>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</si>
  <si>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</si>
  <si>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</si>
  <si>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</si>
  <si>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</si>
  <si>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</si>
  <si>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</si>
  <si>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</si>
  <si>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</si>
  <si>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</si>
  <si>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</si>
  <si>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</si>
  <si>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</si>
  <si>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</si>
  <si>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</si>
  <si>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</si>
  <si>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</si>
  <si>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</si>
  <si>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</si>
  <si>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</si>
  <si>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</si>
  <si>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</si>
  <si>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</si>
  <si>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</si>
  <si>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</si>
  <si>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</si>
  <si>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</si>
  <si>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</si>
  <si>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</si>
  <si>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</si>
  <si>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</si>
  <si>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</si>
  <si>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</si>
  <si>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</si>
  <si>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</si>
  <si>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</si>
  <si>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</si>
  <si>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</si>
  <si>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</si>
  <si>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</si>
  <si>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</si>
  <si>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</si>
  <si>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</si>
  <si>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</si>
  <si>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</si>
  <si>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</si>
  <si>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</si>
  <si>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</si>
  <si>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</si>
  <si>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</si>
  <si>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</si>
  <si>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</si>
  <si>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</si>
  <si>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</si>
  <si>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</si>
  <si>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</si>
  <si>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</si>
  <si>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</si>
  <si>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</si>
  <si>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</si>
  <si>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</si>
  <si>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</si>
  <si>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</si>
  <si>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</si>
  <si>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</si>
  <si>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</si>
  <si>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</si>
  <si>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</si>
  <si>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</si>
  <si>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</si>
  <si>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</si>
  <si>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</si>
  <si>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</si>
  <si>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</si>
  <si>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</si>
  <si>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</si>
  <si>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</si>
  <si>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</si>
  <si>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</si>
  <si>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</si>
  <si>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</si>
  <si>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</si>
  <si>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</si>
  <si>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</si>
  <si>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</si>
  <si>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</si>
  <si>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</si>
  <si>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</si>
  <si>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</si>
  <si>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</si>
  <si>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</si>
  <si>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</si>
  <si>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</si>
  <si>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</si>
  <si>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</si>
  <si>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</si>
  <si>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</si>
  <si>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</si>
  <si>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</si>
  <si>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</si>
  <si>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</si>
  <si>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</si>
  <si>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</si>
  <si>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</si>
  <si>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</si>
  <si>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</si>
  <si>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</si>
  <si>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</si>
  <si>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</si>
  <si>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</si>
  <si>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</si>
  <si>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</si>
  <si>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</si>
  <si>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</si>
  <si>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</si>
  <si>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</si>
  <si>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</si>
  <si>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</si>
  <si>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</si>
  <si>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</si>
  <si>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</si>
  <si>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</si>
  <si>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</si>
  <si>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</si>
  <si>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</si>
  <si>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</si>
  <si>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</si>
  <si>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</si>
  <si>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</si>
  <si>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</si>
  <si>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</si>
  <si>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</si>
  <si>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</si>
  <si>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</si>
  <si>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</si>
  <si>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</si>
  <si>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</si>
  <si>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</si>
  <si>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</si>
  <si>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</si>
  <si>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</si>
  <si>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</si>
  <si>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</si>
  <si>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</si>
  <si>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</si>
  <si>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</si>
  <si>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</si>
  <si>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</si>
  <si>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</si>
  <si>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</si>
  <si>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</si>
  <si>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</si>
  <si>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</si>
  <si>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</si>
  <si>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</si>
  <si>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</si>
  <si>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</si>
  <si>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</si>
  <si>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</si>
  <si>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</si>
  <si>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</si>
  <si>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</si>
  <si>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</si>
  <si>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</si>
  <si>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</si>
  <si>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</si>
  <si>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</si>
  <si>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</si>
  <si>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</si>
  <si>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</si>
  <si>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</si>
  <si>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</si>
  <si>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</si>
  <si>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</si>
  <si>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</si>
  <si>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</si>
  <si>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</si>
  <si>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</si>
  <si>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</si>
  <si>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</si>
  <si>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</si>
  <si>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</si>
  <si>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</si>
  <si>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</si>
  <si>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</si>
  <si>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</si>
  <si>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</si>
  <si>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</si>
  <si>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</si>
  <si>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</si>
  <si>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</si>
  <si>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</si>
  <si>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</si>
  <si>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</si>
  <si>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</si>
  <si>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</si>
  <si>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</si>
  <si>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</si>
  <si>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</si>
  <si>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</si>
  <si>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</si>
  <si>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</si>
  <si>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</si>
  <si>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</si>
  <si>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</si>
  <si>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</si>
  <si>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</si>
  <si>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</si>
  <si>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</si>
  <si>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</si>
  <si>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</si>
  <si>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</si>
  <si>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</si>
  <si>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</si>
  <si>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</si>
  <si>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</si>
  <si>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</si>
  <si>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</si>
  <si>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</si>
  <si>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</si>
  <si>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</si>
  <si>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</si>
  <si>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</si>
  <si>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</si>
  <si>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</si>
  <si>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</si>
  <si>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</si>
  <si>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</si>
  <si>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</si>
  <si>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</si>
  <si>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</si>
  <si>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</si>
  <si>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</si>
  <si>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</si>
  <si>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</si>
  <si>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</si>
  <si>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</si>
  <si>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</si>
  <si>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</si>
  <si>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</si>
  <si>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</si>
  <si>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</si>
  <si>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</si>
  <si>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</si>
  <si>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</si>
  <si>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</si>
  <si>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</si>
  <si>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</si>
  <si>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</si>
  <si>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</si>
  <si>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</si>
  <si>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</si>
  <si>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</si>
  <si>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</si>
  <si>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</si>
  <si>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</si>
  <si>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</si>
  <si>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</si>
  <si>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</si>
  <si>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</si>
  <si>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</si>
  <si>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</si>
  <si>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</si>
  <si>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</si>
  <si>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</si>
  <si>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</si>
  <si>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</si>
  <si>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</si>
  <si>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</si>
  <si>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</si>
  <si>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</si>
  <si>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</si>
  <si>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</si>
  <si>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</si>
  <si>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</si>
  <si>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</si>
  <si>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</si>
  <si>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</si>
  <si>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</si>
  <si>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</si>
  <si>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</si>
  <si>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</si>
  <si>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</si>
  <si>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</si>
  <si>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</si>
  <si>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</si>
  <si>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</si>
  <si>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</si>
  <si>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</si>
  <si>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</si>
  <si>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</si>
  <si>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</si>
  <si>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</si>
  <si>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</si>
  <si>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</si>
  <si>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</si>
  <si>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</si>
  <si>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</si>
  <si>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</si>
  <si>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</si>
  <si>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</si>
  <si>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</si>
  <si>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</si>
  <si>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</si>
  <si>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</si>
  <si>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</si>
  <si>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</si>
  <si>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</si>
  <si>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</si>
  <si>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</si>
  <si>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</si>
  <si>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</si>
  <si>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</si>
  <si>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</si>
  <si>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</si>
  <si>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</si>
  <si>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</si>
  <si>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</si>
  <si>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</si>
  <si>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</si>
  <si>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</si>
  <si>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</si>
  <si>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</si>
  <si>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</si>
  <si>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</si>
  <si>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</si>
  <si>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</si>
  <si>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</si>
  <si>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</si>
  <si>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</si>
  <si>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</si>
  <si>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</si>
  <si>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</si>
  <si>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</si>
  <si>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</si>
  <si>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</si>
  <si>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</si>
  <si>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</si>
  <si>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</si>
  <si>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</si>
  <si>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</si>
  <si>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</si>
  <si>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</si>
  <si>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</si>
  <si>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</si>
  <si>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</si>
  <si>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</si>
  <si>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</si>
  <si>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</si>
  <si>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</si>
  <si>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</si>
  <si>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</si>
  <si>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</si>
  <si>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</si>
  <si>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</si>
  <si>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</si>
  <si>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</si>
  <si>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</si>
  <si>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</si>
  <si>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</si>
  <si>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</si>
  <si>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</si>
  <si>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</si>
  <si>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</si>
  <si>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</si>
  <si>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</si>
  <si>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</si>
  <si>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</si>
  <si>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</si>
  <si>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</si>
  <si>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</si>
  <si>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</si>
  <si>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</si>
  <si>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</si>
  <si>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</si>
  <si>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</si>
  <si>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</si>
  <si>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</si>
  <si>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</si>
  <si>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</si>
  <si>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</si>
  <si>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</si>
  <si>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</si>
  <si>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</si>
  <si>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</si>
  <si>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</si>
  <si>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</si>
  <si>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</si>
  <si>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</si>
  <si>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</si>
  <si>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</si>
  <si>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</si>
  <si>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</si>
  <si>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</si>
  <si>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</si>
  <si>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</si>
  <si>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</si>
  <si>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</si>
  <si>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</si>
  <si>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</si>
  <si>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</si>
  <si>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</si>
  <si>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</si>
  <si>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</si>
  <si>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</si>
  <si>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</si>
  <si>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</si>
  <si>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</si>
  <si>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</si>
  <si>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</si>
  <si>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</si>
  <si>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</si>
  <si>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</si>
  <si>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</si>
  <si>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</si>
  <si>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</si>
  <si>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</si>
  <si>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</si>
  <si>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</si>
  <si>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</si>
  <si>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</si>
  <si>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</si>
  <si>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</si>
  <si>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</si>
  <si>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</si>
  <si>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</si>
  <si>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</si>
  <si>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</si>
  <si>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</si>
  <si>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</si>
  <si>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</si>
  <si>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</si>
  <si>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</si>
  <si>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</si>
  <si>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</si>
  <si>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</si>
  <si>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</si>
  <si>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</si>
  <si>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</si>
  <si>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</si>
  <si>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</si>
  <si>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</si>
  <si>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</si>
  <si>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</si>
  <si>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</si>
  <si>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</si>
  <si>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</si>
  <si>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</si>
  <si>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</si>
  <si>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</si>
  <si>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</si>
  <si>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</si>
  <si>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</si>
  <si>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</si>
  <si>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</si>
  <si>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</si>
  <si>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</si>
  <si>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</si>
  <si>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</si>
  <si>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</si>
  <si>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</si>
  <si>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</si>
  <si>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</si>
  <si>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</si>
  <si>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</si>
  <si>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</si>
  <si>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</si>
  <si>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</si>
  <si>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</si>
  <si>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</si>
  <si>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</si>
  <si>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</si>
  <si>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</si>
  <si>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</si>
  <si>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</si>
  <si>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</si>
  <si>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</si>
  <si>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</si>
  <si>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</si>
  <si>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</si>
  <si>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</si>
  <si>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</si>
  <si>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</si>
  <si>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</si>
  <si>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</si>
  <si>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</si>
  <si>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</si>
  <si>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</si>
  <si>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</si>
  <si>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</si>
  <si>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</si>
  <si>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</si>
  <si>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</si>
  <si>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</si>
  <si>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</si>
  <si>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</si>
  <si>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</si>
  <si>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</si>
  <si>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</si>
  <si>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</si>
  <si>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</si>
  <si>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</si>
  <si>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</si>
  <si>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</si>
  <si>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</si>
  <si>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</si>
  <si>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</si>
  <si>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</si>
  <si>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</si>
  <si>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</si>
  <si>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</si>
  <si>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</si>
  <si>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</si>
  <si>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</si>
  <si>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</si>
  <si>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</si>
  <si>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</si>
  <si>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</si>
  <si>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</si>
  <si>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</si>
  <si>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</si>
  <si>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</si>
  <si>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</si>
  <si>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</si>
  <si>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</si>
  <si>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</si>
  <si>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</si>
  <si>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</si>
  <si>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</si>
  <si>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</si>
  <si>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</si>
  <si>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</si>
  <si>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</si>
  <si>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</si>
  <si>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</si>
  <si>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</si>
  <si>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</si>
  <si>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</si>
  <si>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</si>
  <si>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</si>
  <si>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</si>
  <si>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</si>
  <si>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</si>
  <si>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</si>
  <si>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</si>
  <si>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</si>
  <si>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</si>
  <si>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</si>
  <si>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</si>
  <si>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</si>
  <si>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</si>
  <si>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</si>
  <si>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</si>
  <si>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</si>
  <si>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</si>
  <si>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</si>
  <si>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</si>
  <si>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</si>
  <si>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</si>
  <si>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</si>
  <si>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</si>
  <si>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</si>
  <si>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</si>
  <si>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</si>
  <si>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</si>
  <si>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</si>
  <si>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</si>
  <si>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</si>
  <si>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</si>
  <si>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</si>
  <si>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</si>
  <si>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</si>
  <si>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</si>
  <si>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</si>
  <si>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</si>
  <si>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</si>
  <si>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</si>
  <si>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</si>
  <si>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</si>
  <si>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</si>
  <si>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</si>
  <si>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</si>
  <si>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</si>
  <si>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</si>
  <si>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</si>
  <si>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</si>
  <si>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</si>
  <si>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</si>
  <si>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</si>
  <si>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</si>
  <si>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</si>
  <si>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</si>
  <si>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</si>
  <si>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</si>
  <si>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</si>
  <si>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</si>
  <si>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</si>
  <si>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</si>
  <si>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</si>
  <si>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</si>
  <si>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</si>
  <si>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</si>
  <si>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</si>
  <si>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</si>
  <si>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</si>
  <si>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</si>
  <si>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</si>
  <si>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</si>
  <si>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</si>
  <si>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</si>
  <si>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</si>
  <si>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</si>
  <si>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</si>
  <si>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</si>
  <si>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</si>
  <si>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</si>
  <si>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</si>
  <si>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</si>
  <si>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</si>
  <si>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</si>
  <si>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</si>
  <si>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</si>
  <si>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</si>
  <si>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</si>
  <si>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</si>
  <si>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</si>
  <si>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</si>
  <si>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</si>
  <si>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</si>
  <si>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</si>
  <si>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</si>
  <si>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</si>
  <si>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</si>
  <si>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</si>
  <si>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</si>
  <si>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</si>
  <si>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</si>
  <si>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</si>
  <si>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</si>
  <si>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</si>
  <si>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</si>
  <si>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</si>
  <si>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</si>
  <si>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</si>
  <si>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</si>
  <si>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</si>
  <si>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</si>
  <si>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</si>
  <si>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</si>
  <si>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</si>
  <si>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</si>
  <si>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</si>
  <si>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</si>
  <si>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</si>
  <si>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</si>
  <si>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</si>
  <si>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</si>
  <si>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</si>
  <si>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</si>
  <si>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</si>
  <si>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</si>
  <si>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</si>
  <si>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</si>
  <si>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</si>
  <si>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</si>
  <si>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</si>
  <si>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</si>
  <si>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</si>
  <si>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</si>
  <si>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</si>
  <si>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</si>
  <si>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</si>
  <si>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</si>
  <si>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</si>
  <si>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</si>
  <si>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</si>
  <si>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</si>
  <si>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</si>
  <si>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</si>
  <si>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</si>
  <si>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</si>
  <si>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</si>
  <si>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</si>
  <si>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</si>
  <si>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</si>
  <si>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</si>
  <si>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</si>
  <si>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</si>
  <si>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</si>
  <si>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</si>
  <si>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</si>
  <si>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</si>
  <si>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</si>
  <si>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</si>
  <si>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</si>
  <si>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</si>
  <si>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</si>
  <si>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</si>
  <si>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</si>
  <si>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</si>
  <si>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</si>
  <si>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</si>
  <si>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</si>
  <si>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</si>
  <si>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</si>
  <si>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</si>
  <si>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</si>
  <si>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</si>
  <si>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</si>
  <si>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</si>
  <si>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</si>
  <si>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</si>
  <si>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</si>
  <si>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</si>
  <si>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</si>
  <si>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</si>
  <si>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</si>
  <si>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</si>
  <si>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RAZVOJ BRODSKO-POSAVSKE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</si>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</sst>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131691.95000000001</v>
      </c>
      <c r="D2" s="7">
        <f>'PR-RAS'!E6</f>
        <v>153357.29999999999</v>
      </c>
      <c r="E2" s="7">
        <v>0</v>
      </c>
      <c r="F2" s="7">
        <v>0</v>
      </c>
      <c r="G2" s="8">
        <f t="shared" ref="G2:G274" si="0">(B2/1000)*(C2*1+D2*2)</f>
        <v>438.40654999999998</v>
      </c>
      <c r="H2" s="8">
        <f t="shared" ref="H2:H274" si="1">ABS(C2-ROUND(C2,0))+ABS(D2-ROUND(D2,0))</f>
        <v>0.34999999997671694</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1992.8</v>
      </c>
      <c r="D45" s="2">
        <f>'PR-RAS'!E49</f>
        <v>0</v>
      </c>
      <c r="E45" s="2">
        <v>0</v>
      </c>
      <c r="F45" s="2">
        <v>0</v>
      </c>
      <c r="G45" s="3">
        <f t="shared" si="0"/>
        <v>87.683199999999999</v>
      </c>
      <c r="H45" s="3">
        <f t="shared" si="1"/>
        <v>0.20000000000004547</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1992.8</v>
      </c>
      <c r="D70" s="2">
        <f>'PR-RAS'!E74</f>
        <v>0</v>
      </c>
      <c r="E70" s="2">
        <v>0</v>
      </c>
      <c r="F70" s="2">
        <v>0</v>
      </c>
      <c r="G70" s="3">
        <f t="shared" si="0"/>
        <v>137.50320000000002</v>
      </c>
      <c r="H70" s="3">
        <f t="shared" si="1"/>
        <v>0.20000000000004547</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1992.8</v>
      </c>
      <c r="D71" s="2">
        <f>'PR-RAS'!E75</f>
        <v>0</v>
      </c>
      <c r="E71" s="2">
        <v>0</v>
      </c>
      <c r="F71" s="2">
        <v>0</v>
      </c>
      <c r="G71" s="3">
        <f t="shared" si="0"/>
        <v>139.49600000000001</v>
      </c>
      <c r="H71" s="3">
        <f t="shared" si="1"/>
        <v>0.20000000000004547</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129699.15000000001</v>
      </c>
      <c r="D130" s="2">
        <f>'PR-RAS'!E134</f>
        <v>153357.29999999999</v>
      </c>
      <c r="E130" s="2">
        <v>0</v>
      </c>
      <c r="F130" s="2">
        <v>0</v>
      </c>
      <c r="G130" s="3">
        <f t="shared" si="0"/>
        <v>56297.373749999999</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129699.15000000001</v>
      </c>
      <c r="D131" s="2">
        <f>'PR-RAS'!E135</f>
        <v>153357.29999999999</v>
      </c>
      <c r="E131" s="2">
        <v>0</v>
      </c>
      <c r="F131" s="2">
        <v>0</v>
      </c>
      <c r="G131" s="3">
        <f t="shared" si="0"/>
        <v>56733.787499999999</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127331.19</v>
      </c>
      <c r="D132" s="2">
        <f>'PR-RAS'!E136</f>
        <v>153357.29999999999</v>
      </c>
      <c r="E132" s="2">
        <v>0</v>
      </c>
      <c r="F132" s="2">
        <v>0</v>
      </c>
      <c r="G132" s="3">
        <f t="shared" si="0"/>
        <v>56859.998489999998</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2367.96</v>
      </c>
      <c r="D133" s="2">
        <f>'PR-RAS'!E137</f>
        <v>0</v>
      </c>
      <c r="E133" s="2">
        <v>0</v>
      </c>
      <c r="F133" s="2">
        <v>0</v>
      </c>
      <c r="G133" s="3">
        <f t="shared" si="0"/>
        <v>312.57071999999999</v>
      </c>
      <c r="H133" s="3">
        <f t="shared" si="1"/>
        <v>3.999999999996362E-2</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187484.84999999998</v>
      </c>
      <c r="D148" s="2">
        <f>'PR-RAS'!E152</f>
        <v>207417.19</v>
      </c>
      <c r="E148" s="2">
        <v>0</v>
      </c>
      <c r="F148" s="2">
        <v>0</v>
      </c>
      <c r="G148" s="3">
        <f t="shared" si="0"/>
        <v>88540.92680999999</v>
      </c>
      <c r="H148" s="3">
        <f t="shared" si="1"/>
        <v>0.34000000002561137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165392.71</v>
      </c>
      <c r="D149" s="2">
        <f>'PR-RAS'!E153</f>
        <v>180445.75</v>
      </c>
      <c r="E149" s="2">
        <v>0</v>
      </c>
      <c r="F149" s="2">
        <v>0</v>
      </c>
      <c r="G149" s="3">
        <f t="shared" si="0"/>
        <v>77890.063079999993</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137010.31</v>
      </c>
      <c r="D150" s="2">
        <f>'PR-RAS'!E154</f>
        <v>150121.32</v>
      </c>
      <c r="E150" s="2">
        <v>0</v>
      </c>
      <c r="F150" s="2">
        <v>0</v>
      </c>
      <c r="G150" s="3">
        <f t="shared" si="0"/>
        <v>65150.689549999996</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137010.31</v>
      </c>
      <c r="D151" s="2">
        <f>'PR-RAS'!E155</f>
        <v>150121.32</v>
      </c>
      <c r="E151" s="2">
        <v>0</v>
      </c>
      <c r="F151" s="2">
        <v>0</v>
      </c>
      <c r="G151" s="3">
        <f t="shared" si="0"/>
        <v>65587.942500000005</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6741.44</v>
      </c>
      <c r="D155" s="2">
        <f>'PR-RAS'!E159</f>
        <v>6300</v>
      </c>
      <c r="E155" s="2">
        <v>0</v>
      </c>
      <c r="F155" s="2">
        <v>0</v>
      </c>
      <c r="G155" s="3">
        <f t="shared" si="0"/>
        <v>2978.5817599999996</v>
      </c>
      <c r="H155" s="3">
        <f t="shared" si="1"/>
        <v>0.43999999999959982</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21640.959999999999</v>
      </c>
      <c r="D156" s="2">
        <f>'PR-RAS'!E160</f>
        <v>24024.43</v>
      </c>
      <c r="E156" s="2">
        <v>0</v>
      </c>
      <c r="F156" s="2">
        <v>0</v>
      </c>
      <c r="G156" s="3">
        <f t="shared" si="0"/>
        <v>10801.922100000002</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21640.959999999999</v>
      </c>
      <c r="D158" s="2">
        <f>'PR-RAS'!E162</f>
        <v>24024.43</v>
      </c>
      <c r="E158" s="2">
        <v>0</v>
      </c>
      <c r="F158" s="2">
        <v>0</v>
      </c>
      <c r="G158" s="3">
        <f t="shared" si="0"/>
        <v>10941.301740000001</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22092.12</v>
      </c>
      <c r="D160" s="2">
        <f>'PR-RAS'!E164</f>
        <v>26968.18</v>
      </c>
      <c r="E160" s="2">
        <v>0</v>
      </c>
      <c r="F160" s="2">
        <v>0</v>
      </c>
      <c r="G160" s="3">
        <f t="shared" si="0"/>
        <v>12088.528319999999</v>
      </c>
      <c r="H160" s="3">
        <f t="shared" si="1"/>
        <v>0.2999999999992724</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4561.6099999999997</v>
      </c>
      <c r="D161" s="2">
        <f>'PR-RAS'!E165</f>
        <v>6183.46</v>
      </c>
      <c r="E161" s="2">
        <v>0</v>
      </c>
      <c r="F161" s="2">
        <v>0</v>
      </c>
      <c r="G161" s="3">
        <f t="shared" si="0"/>
        <v>2708.5647999999997</v>
      </c>
      <c r="H161" s="3">
        <f t="shared" si="1"/>
        <v>0.8500000000003638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127.17</v>
      </c>
      <c r="D162" s="2">
        <f>'PR-RAS'!E166</f>
        <v>989.46</v>
      </c>
      <c r="E162" s="2">
        <v>0</v>
      </c>
      <c r="F162" s="2">
        <v>0</v>
      </c>
      <c r="G162" s="3">
        <f t="shared" si="0"/>
        <v>339.08049000000005</v>
      </c>
      <c r="H162" s="3">
        <f t="shared" si="1"/>
        <v>0.63000000000003809</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4434.4399999999996</v>
      </c>
      <c r="D163" s="2">
        <f>'PR-RAS'!E167</f>
        <v>4631.5</v>
      </c>
      <c r="E163" s="2">
        <v>0</v>
      </c>
      <c r="F163" s="2">
        <v>0</v>
      </c>
      <c r="G163" s="3">
        <f t="shared" si="0"/>
        <v>2218.9852799999999</v>
      </c>
      <c r="H163" s="3">
        <f t="shared" si="1"/>
        <v>0.93999999999959982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0</v>
      </c>
      <c r="D164" s="2">
        <f>'PR-RAS'!E168</f>
        <v>562.5</v>
      </c>
      <c r="E164" s="2">
        <v>0</v>
      </c>
      <c r="F164" s="2">
        <v>0</v>
      </c>
      <c r="G164" s="3">
        <f t="shared" si="0"/>
        <v>183.375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2622.04</v>
      </c>
      <c r="D166" s="2">
        <f>'PR-RAS'!E170</f>
        <v>1973.8100000000002</v>
      </c>
      <c r="E166" s="2">
        <v>0</v>
      </c>
      <c r="F166" s="2">
        <v>0</v>
      </c>
      <c r="G166" s="3">
        <f t="shared" si="0"/>
        <v>1083.9938999999999</v>
      </c>
      <c r="H166" s="3">
        <f t="shared" si="1"/>
        <v>0.22999999999979082</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2153.12</v>
      </c>
      <c r="D167" s="2">
        <f>'PR-RAS'!E171</f>
        <v>1320.93</v>
      </c>
      <c r="E167" s="2">
        <v>0</v>
      </c>
      <c r="F167" s="2">
        <v>0</v>
      </c>
      <c r="G167" s="3">
        <f t="shared" si="0"/>
        <v>795.96668</v>
      </c>
      <c r="H167" s="3">
        <f t="shared" si="1"/>
        <v>0.1899999999998272</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468.92</v>
      </c>
      <c r="D169" s="2">
        <f>'PR-RAS'!E173</f>
        <v>613.20000000000005</v>
      </c>
      <c r="E169" s="2">
        <v>0</v>
      </c>
      <c r="F169" s="2">
        <v>0</v>
      </c>
      <c r="G169" s="3">
        <f t="shared" si="0"/>
        <v>284.81376000000006</v>
      </c>
      <c r="H169" s="3">
        <f t="shared" si="1"/>
        <v>0.28000000000002956</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0</v>
      </c>
      <c r="D171" s="2">
        <f>'PR-RAS'!E175</f>
        <v>39.68</v>
      </c>
      <c r="E171" s="2">
        <v>0</v>
      </c>
      <c r="F171" s="2">
        <v>0</v>
      </c>
      <c r="G171" s="3">
        <f t="shared" si="0"/>
        <v>13.491200000000001</v>
      </c>
      <c r="H171" s="3">
        <f t="shared" si="1"/>
        <v>0.32000000000000028</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10832.4</v>
      </c>
      <c r="D174" s="2">
        <f>'PR-RAS'!E178</f>
        <v>14560.66</v>
      </c>
      <c r="E174" s="2">
        <v>0</v>
      </c>
      <c r="F174" s="2">
        <v>0</v>
      </c>
      <c r="G174" s="3">
        <f t="shared" si="0"/>
        <v>6911.9935599999999</v>
      </c>
      <c r="H174" s="3">
        <f t="shared" si="1"/>
        <v>0.73999999999978172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1606.01</v>
      </c>
      <c r="D175" s="2">
        <f>'PR-RAS'!E179</f>
        <v>2173.85</v>
      </c>
      <c r="E175" s="2">
        <v>0</v>
      </c>
      <c r="F175" s="2">
        <v>0</v>
      </c>
      <c r="G175" s="3">
        <f t="shared" si="0"/>
        <v>1035.9455399999999</v>
      </c>
      <c r="H175" s="3">
        <f t="shared" si="1"/>
        <v>0.16000000000008185</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0</v>
      </c>
      <c r="D176" s="2">
        <f>'PR-RAS'!E180</f>
        <v>414.44</v>
      </c>
      <c r="E176" s="2">
        <v>0</v>
      </c>
      <c r="F176" s="2">
        <v>0</v>
      </c>
      <c r="G176" s="3">
        <f t="shared" si="0"/>
        <v>145.054</v>
      </c>
      <c r="H176" s="3">
        <f t="shared" si="1"/>
        <v>0.43999999999999773</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807.48</v>
      </c>
      <c r="D177" s="2">
        <f>'PR-RAS'!E181</f>
        <v>1356.48</v>
      </c>
      <c r="E177" s="2">
        <v>0</v>
      </c>
      <c r="F177" s="2">
        <v>0</v>
      </c>
      <c r="G177" s="3">
        <f t="shared" si="0"/>
        <v>619.59744000000001</v>
      </c>
      <c r="H177" s="3">
        <f t="shared" si="1"/>
        <v>0.96000000000003638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38.79</v>
      </c>
      <c r="D178" s="2">
        <f>'PR-RAS'!E182</f>
        <v>38.79</v>
      </c>
      <c r="E178" s="2">
        <v>0</v>
      </c>
      <c r="F178" s="2">
        <v>0</v>
      </c>
      <c r="G178" s="3">
        <f t="shared" si="0"/>
        <v>20.597490000000001</v>
      </c>
      <c r="H178" s="3">
        <f t="shared" si="1"/>
        <v>0.42000000000000171</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200.26</v>
      </c>
      <c r="D179" s="2">
        <f>'PR-RAS'!E183</f>
        <v>202.5</v>
      </c>
      <c r="E179" s="2">
        <v>0</v>
      </c>
      <c r="F179" s="2">
        <v>0</v>
      </c>
      <c r="G179" s="3">
        <f t="shared" si="0"/>
        <v>107.73627999999999</v>
      </c>
      <c r="H179" s="3">
        <f t="shared" si="1"/>
        <v>0.75999999999999091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3093.75</v>
      </c>
      <c r="D181" s="2">
        <f>'PR-RAS'!E185</f>
        <v>3375</v>
      </c>
      <c r="E181" s="2">
        <v>0</v>
      </c>
      <c r="F181" s="2">
        <v>0</v>
      </c>
      <c r="G181" s="3">
        <f t="shared" si="0"/>
        <v>1771.875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2149.75</v>
      </c>
      <c r="D182" s="2">
        <f>'PR-RAS'!E186</f>
        <v>3324.65</v>
      </c>
      <c r="E182" s="2">
        <v>0</v>
      </c>
      <c r="F182" s="2">
        <v>0</v>
      </c>
      <c r="G182" s="3">
        <f t="shared" si="0"/>
        <v>1592.6280499999998</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2936.36</v>
      </c>
      <c r="D183" s="2">
        <f>'PR-RAS'!E187</f>
        <v>3674.95</v>
      </c>
      <c r="E183" s="2">
        <v>0</v>
      </c>
      <c r="F183" s="2">
        <v>0</v>
      </c>
      <c r="G183" s="3">
        <f t="shared" si="0"/>
        <v>1872.09932</v>
      </c>
      <c r="H183" s="3">
        <f t="shared" si="1"/>
        <v>0.41000000000030923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4076.07</v>
      </c>
      <c r="D190" s="2">
        <f>'PR-RAS'!E194</f>
        <v>4250.25</v>
      </c>
      <c r="E190" s="2">
        <v>0</v>
      </c>
      <c r="F190" s="2">
        <v>0</v>
      </c>
      <c r="G190" s="3">
        <f t="shared" si="0"/>
        <v>2376.9717299999998</v>
      </c>
      <c r="H190" s="3">
        <f t="shared" si="1"/>
        <v>0.32000000000016371</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1367.28</v>
      </c>
      <c r="D191" s="2">
        <f>'PR-RAS'!E195</f>
        <v>1367.28</v>
      </c>
      <c r="E191" s="2">
        <v>0</v>
      </c>
      <c r="F191" s="2">
        <v>0</v>
      </c>
      <c r="G191" s="3">
        <f t="shared" si="0"/>
        <v>779.34960000000001</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1283.52</v>
      </c>
      <c r="D192" s="2">
        <f>'PR-RAS'!E196</f>
        <v>1283.52</v>
      </c>
      <c r="E192" s="2">
        <v>0</v>
      </c>
      <c r="F192" s="2">
        <v>0</v>
      </c>
      <c r="G192" s="3">
        <f t="shared" si="0"/>
        <v>735.45695999999998</v>
      </c>
      <c r="H192" s="3">
        <f t="shared" si="1"/>
        <v>0.96000000000003638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338.5</v>
      </c>
      <c r="D193" s="2">
        <f>'PR-RAS'!E197</f>
        <v>464.64</v>
      </c>
      <c r="E193" s="2">
        <v>0</v>
      </c>
      <c r="F193" s="2">
        <v>0</v>
      </c>
      <c r="G193" s="3">
        <f t="shared" si="0"/>
        <v>243.41376</v>
      </c>
      <c r="H193" s="3">
        <f t="shared" si="1"/>
        <v>0.86000000000001364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504.77</v>
      </c>
      <c r="D194" s="2">
        <f>'PR-RAS'!E198</f>
        <v>504.81</v>
      </c>
      <c r="E194" s="2">
        <v>0</v>
      </c>
      <c r="F194" s="2">
        <v>0</v>
      </c>
      <c r="G194" s="3">
        <f t="shared" si="0"/>
        <v>292.27726999999999</v>
      </c>
      <c r="H194" s="3">
        <f t="shared" si="1"/>
        <v>0.42000000000001592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582</v>
      </c>
      <c r="D195" s="2">
        <f>'PR-RAS'!E199</f>
        <v>630</v>
      </c>
      <c r="E195" s="2">
        <v>0</v>
      </c>
      <c r="F195" s="2">
        <v>0</v>
      </c>
      <c r="G195" s="3">
        <f t="shared" si="0"/>
        <v>357.34800000000001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0.02</v>
      </c>
      <c r="D198" s="2">
        <f>'PR-RAS'!E202</f>
        <v>3.26</v>
      </c>
      <c r="E198" s="2">
        <v>0</v>
      </c>
      <c r="F198" s="2">
        <v>0</v>
      </c>
      <c r="G198" s="3">
        <f t="shared" si="0"/>
        <v>1.2883799999999999</v>
      </c>
      <c r="H198" s="3">
        <f t="shared" si="1"/>
        <v>0.2799999999999998</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0.02</v>
      </c>
      <c r="D212" s="2">
        <f>'PR-RAS'!E216</f>
        <v>3.26</v>
      </c>
      <c r="E212" s="2">
        <v>0</v>
      </c>
      <c r="F212" s="2">
        <v>0</v>
      </c>
      <c r="G212" s="3">
        <f t="shared" si="0"/>
        <v>1.3799399999999997</v>
      </c>
      <c r="H212" s="3">
        <f t="shared" si="1"/>
        <v>0.2799999999999998</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0.02</v>
      </c>
      <c r="D215" s="2">
        <f>'PR-RAS'!E219</f>
        <v>3.26</v>
      </c>
      <c r="E215" s="2">
        <v>0</v>
      </c>
      <c r="F215" s="2">
        <v>0</v>
      </c>
      <c r="G215" s="3">
        <f t="shared" si="0"/>
        <v>1.3995599999999997</v>
      </c>
      <c r="H215" s="3">
        <f t="shared" si="1"/>
        <v>0.2799999999999998</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187484.84999999998</v>
      </c>
      <c r="D295" s="2">
        <f>'PR-RAS'!E299</f>
        <v>207417.19</v>
      </c>
      <c r="E295" s="2">
        <v>0</v>
      </c>
      <c r="F295" s="2">
        <v>0</v>
      </c>
      <c r="G295" s="3">
        <f t="shared" si="12"/>
        <v>177081.85361999998</v>
      </c>
      <c r="H295" s="3">
        <f t="shared" si="13"/>
        <v>0.34000000002561137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55792.899999999965</v>
      </c>
      <c r="D297" s="2">
        <f>'PR-RAS'!E301</f>
        <v>54059.890000000014</v>
      </c>
      <c r="E297" s="2">
        <v>0</v>
      </c>
      <c r="F297" s="2">
        <v>0</v>
      </c>
      <c r="G297" s="3">
        <f t="shared" si="12"/>
        <v>48518.153279999999</v>
      </c>
      <c r="H297" s="3">
        <f t="shared" si="13"/>
        <v>0.21000000002095476</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0</v>
      </c>
      <c r="D298" s="2">
        <f>'PR-RAS'!E302</f>
        <v>33364.270000000019</v>
      </c>
      <c r="E298" s="2">
        <v>0</v>
      </c>
      <c r="F298" s="2">
        <v>0</v>
      </c>
      <c r="G298" s="3">
        <f t="shared" si="12"/>
        <v>19818.376380000009</v>
      </c>
      <c r="H298" s="3">
        <f t="shared" si="13"/>
        <v>0.27000000001862645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6515.23</v>
      </c>
      <c r="D299" s="2">
        <f>'PR-RAS'!E303</f>
        <v>0</v>
      </c>
      <c r="E299" s="2">
        <v>0</v>
      </c>
      <c r="F299" s="2">
        <v>0</v>
      </c>
      <c r="G299" s="3">
        <f t="shared" si="12"/>
        <v>1941.5385399999998</v>
      </c>
      <c r="H299" s="3">
        <f t="shared" si="13"/>
        <v>0.22999999999956344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2367.96</v>
      </c>
      <c r="D355" s="2">
        <f>'PR-RAS'!E360</f>
        <v>0</v>
      </c>
      <c r="E355" s="2">
        <v>0</v>
      </c>
      <c r="F355" s="2">
        <v>0</v>
      </c>
      <c r="G355" s="3">
        <f t="shared" si="12"/>
        <v>838.25783999999999</v>
      </c>
      <c r="H355" s="3">
        <f t="shared" si="13"/>
        <v>3.999999999996362E-2</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2367.96</v>
      </c>
      <c r="D368" s="2">
        <f>'PR-RAS'!E373</f>
        <v>0</v>
      </c>
      <c r="E368" s="2">
        <v>0</v>
      </c>
      <c r="F368" s="2">
        <v>0</v>
      </c>
      <c r="G368" s="3">
        <f t="shared" si="12"/>
        <v>869.04132000000004</v>
      </c>
      <c r="H368" s="3">
        <f t="shared" si="13"/>
        <v>3.999999999996362E-2</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2367.96</v>
      </c>
      <c r="D374" s="2">
        <f>'PR-RAS'!E379</f>
        <v>0</v>
      </c>
      <c r="E374" s="2">
        <v>0</v>
      </c>
      <c r="F374" s="2">
        <v>0</v>
      </c>
      <c r="G374" s="3">
        <f t="shared" si="12"/>
        <v>883.24908000000005</v>
      </c>
      <c r="H374" s="3">
        <f t="shared" si="13"/>
        <v>3.999999999996362E-2</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2367.96</v>
      </c>
      <c r="D375" s="2">
        <f>'PR-RAS'!E380</f>
        <v>0</v>
      </c>
      <c r="E375" s="2">
        <v>0</v>
      </c>
      <c r="F375" s="2">
        <v>0</v>
      </c>
      <c r="G375" s="3">
        <f t="shared" si="12"/>
        <v>885.61703999999997</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2367.96</v>
      </c>
      <c r="D413" s="2">
        <f>'PR-RAS'!E418</f>
        <v>0</v>
      </c>
      <c r="E413" s="2">
        <v>0</v>
      </c>
      <c r="F413" s="2">
        <v>0</v>
      </c>
      <c r="G413" s="3">
        <f t="shared" si="12"/>
        <v>975.59951999999998</v>
      </c>
      <c r="H413" s="3">
        <f t="shared" si="13"/>
        <v>3.999999999996362E-2</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131691.95000000001</v>
      </c>
      <c r="D417" s="2">
        <f>'PR-RAS'!E422</f>
        <v>153357.29999999999</v>
      </c>
      <c r="E417" s="2">
        <v>0</v>
      </c>
      <c r="F417" s="2">
        <v>0</v>
      </c>
      <c r="G417" s="3">
        <f t="shared" si="12"/>
        <v>182377.12479999999</v>
      </c>
      <c r="H417" s="3">
        <f t="shared" si="13"/>
        <v>0.34999999997671694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189852.80999999997</v>
      </c>
      <c r="D418" s="2">
        <f>'PR-RAS'!E423</f>
        <v>207417.19</v>
      </c>
      <c r="E418" s="2">
        <v>0</v>
      </c>
      <c r="F418" s="2">
        <v>0</v>
      </c>
      <c r="G418" s="3">
        <f t="shared" si="12"/>
        <v>252154.55822999997</v>
      </c>
      <c r="H418" s="3">
        <f t="shared" si="13"/>
        <v>0.38000000003376044</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58160.859999999957</v>
      </c>
      <c r="D420" s="2">
        <f>'PR-RAS'!E425</f>
        <v>54059.890000000014</v>
      </c>
      <c r="E420" s="2">
        <v>0</v>
      </c>
      <c r="F420" s="2">
        <v>0</v>
      </c>
      <c r="G420" s="3">
        <f t="shared" si="12"/>
        <v>69671.588159999985</v>
      </c>
      <c r="H420" s="3">
        <f t="shared" si="13"/>
        <v>0.25000000002910383</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0</v>
      </c>
      <c r="D421" s="2">
        <f>'PR-RAS'!E426</f>
        <v>33364.270000000019</v>
      </c>
      <c r="E421" s="2">
        <v>0</v>
      </c>
      <c r="F421" s="2">
        <v>0</v>
      </c>
      <c r="G421" s="3">
        <f t="shared" si="12"/>
        <v>28025.986800000013</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6515.23</v>
      </c>
      <c r="D422" s="2">
        <f>'PR-RAS'!E427</f>
        <v>0</v>
      </c>
      <c r="E422" s="2">
        <v>0</v>
      </c>
      <c r="F422" s="2">
        <v>0</v>
      </c>
      <c r="G422" s="3">
        <f t="shared" si="12"/>
        <v>2742.9118299999996</v>
      </c>
      <c r="H422" s="3">
        <f t="shared" si="13"/>
        <v>0.22999999999956344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131691.95000000001</v>
      </c>
      <c r="D637" s="2">
        <f>'PR-RAS'!E643</f>
        <v>153357.29999999999</v>
      </c>
      <c r="E637" s="2">
        <v>0</v>
      </c>
      <c r="F637" s="2">
        <v>0</v>
      </c>
      <c r="G637" s="3">
        <f t="shared" si="14"/>
        <v>278826.56579999998</v>
      </c>
      <c r="H637" s="3">
        <f t="shared" si="15"/>
        <v>0.34999999997671694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189852.80999999997</v>
      </c>
      <c r="D638" s="2">
        <f>'PR-RAS'!E644</f>
        <v>207417.19</v>
      </c>
      <c r="E638" s="2">
        <v>0</v>
      </c>
      <c r="F638" s="2">
        <v>0</v>
      </c>
      <c r="G638" s="3">
        <f t="shared" si="14"/>
        <v>385185.74002999999</v>
      </c>
      <c r="H638" s="3">
        <f t="shared" si="15"/>
        <v>0.38000000003376044</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58160.859999999957</v>
      </c>
      <c r="D640" s="2">
        <f>'PR-RAS'!E646</f>
        <v>54059.890000000014</v>
      </c>
      <c r="E640" s="2">
        <v>0</v>
      </c>
      <c r="F640" s="2">
        <v>0</v>
      </c>
      <c r="G640" s="3">
        <f t="shared" si="14"/>
        <v>106253.32896</v>
      </c>
      <c r="H640" s="3">
        <f t="shared" si="15"/>
        <v>0.25000000002910383</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0</v>
      </c>
      <c r="D641" s="2">
        <f>'PR-RAS'!E647</f>
        <v>33364.270000000019</v>
      </c>
      <c r="E641" s="2">
        <v>0</v>
      </c>
      <c r="F641" s="2">
        <v>0</v>
      </c>
      <c r="G641" s="3">
        <f t="shared" si="14"/>
        <v>42706.265600000028</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6515.23</v>
      </c>
      <c r="D642" s="2">
        <f>'PR-RAS'!E648</f>
        <v>0</v>
      </c>
      <c r="E642" s="2">
        <v>0</v>
      </c>
      <c r="F642" s="2">
        <v>0</v>
      </c>
      <c r="G642" s="3">
        <f t="shared" si="14"/>
        <v>4176.2624299999998</v>
      </c>
      <c r="H642" s="3">
        <f t="shared" si="15"/>
        <v>0.22999999999956344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64676.089999999953</v>
      </c>
      <c r="D644" s="2">
        <f>'PR-RAS'!E650</f>
        <v>20695.619999999995</v>
      </c>
      <c r="E644" s="2">
        <v>0</v>
      </c>
      <c r="F644" s="2">
        <v>0</v>
      </c>
      <c r="G644" s="3">
        <f t="shared" si="14"/>
        <v>68201.293189999968</v>
      </c>
      <c r="H644" s="3">
        <f t="shared" si="15"/>
        <v>0.46999999995750841</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1992.8</v>
      </c>
      <c r="D695" s="2">
        <f>'PR-RAS'!E702</f>
        <v>0</v>
      </c>
      <c r="E695" s="2">
        <v>0</v>
      </c>
      <c r="F695" s="2">
        <v>0</v>
      </c>
      <c r="G695" s="3">
        <f t="shared" si="14"/>
        <v>1383.0031999999999</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4434.4399999999996</v>
      </c>
      <c r="D727" s="2">
        <f>'PR-RAS'!E734</f>
        <v>4631.5</v>
      </c>
      <c r="E727" s="2">
        <v>0</v>
      </c>
      <c r="F727" s="2">
        <v>0</v>
      </c>
      <c r="G727" s="3">
        <f t="shared" si="14"/>
        <v>9944.3414399999983</v>
      </c>
      <c r="H727" s="3">
        <f t="shared" si="15"/>
        <v>0.93999999999959982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1367.28</v>
      </c>
      <c r="D734" s="2">
        <f>'PR-RAS'!E741</f>
        <v>1367.28</v>
      </c>
      <c r="E734" s="2">
        <v>0</v>
      </c>
      <c r="F734" s="2">
        <v>0</v>
      </c>
      <c r="G734" s="3">
        <f t="shared" si="14"/>
        <v>3006.6487200000001</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1283.52</v>
      </c>
      <c r="D735" s="2">
        <f>'PR-RAS'!E742</f>
        <v>1283.52</v>
      </c>
      <c r="E735" s="2">
        <v>0</v>
      </c>
      <c r="F735" s="2">
        <v>0</v>
      </c>
      <c r="G735" s="3">
        <f t="shared" si="14"/>
        <v>2826.31104</v>
      </c>
      <c r="H735" s="3">
        <f t="shared" si="15"/>
        <v>0.96000000000003638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582</v>
      </c>
      <c r="D737" s="2">
        <f>'PR-RAS'!E744</f>
        <v>630</v>
      </c>
      <c r="E737" s="2">
        <v>0</v>
      </c>
      <c r="F737" s="2">
        <v>0</v>
      </c>
      <c r="G737" s="3">
        <f t="shared" si="28"/>
        <v>1355.712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2" t="s">
        <v>2020</v>
      </c>
      <c r="B1" s="402"/>
      <c r="C1" s="402"/>
    </row>
    <row r="2" spans="1:16" ht="33" customHeight="1" x14ac:dyDescent="0.35">
      <c r="A2" s="403" t="s">
        <v>2021</v>
      </c>
      <c r="B2" s="404"/>
      <c r="C2" s="401"/>
      <c r="D2" s="5"/>
      <c r="E2" s="5"/>
      <c r="F2" s="5"/>
      <c r="G2" s="5"/>
      <c r="H2" s="5"/>
      <c r="I2" s="5"/>
      <c r="J2" s="5"/>
      <c r="K2" s="5"/>
      <c r="L2" s="5"/>
      <c r="M2" s="5"/>
      <c r="N2" s="5"/>
      <c r="O2" s="5"/>
      <c r="P2" s="5"/>
    </row>
    <row r="3" spans="1:16" ht="18.75" customHeight="1" x14ac:dyDescent="0.35">
      <c r="A3" s="222" t="s">
        <v>2022</v>
      </c>
      <c r="B3" s="405" t="s">
        <v>2023</v>
      </c>
      <c r="C3" s="401"/>
      <c r="D3" s="5"/>
      <c r="E3" s="5"/>
      <c r="F3" s="5"/>
      <c r="G3" s="5"/>
      <c r="H3" s="5"/>
      <c r="I3" s="5"/>
      <c r="J3" s="5"/>
      <c r="K3" s="5"/>
      <c r="L3" s="5"/>
      <c r="M3" s="5"/>
      <c r="N3" s="5"/>
      <c r="O3" s="5"/>
      <c r="P3" s="5"/>
    </row>
    <row r="4" spans="1:16" ht="37.5" hidden="1" customHeight="1" x14ac:dyDescent="0.35">
      <c r="A4" s="223" t="s">
        <v>2024</v>
      </c>
      <c r="B4" s="400" t="s">
        <v>2025</v>
      </c>
      <c r="C4" s="401"/>
      <c r="D4" s="5"/>
      <c r="E4" s="5"/>
      <c r="F4" s="5"/>
      <c r="G4" s="5"/>
      <c r="H4" s="5"/>
      <c r="I4" s="5"/>
      <c r="J4" s="5"/>
      <c r="K4" s="5"/>
      <c r="L4" s="5"/>
      <c r="M4" s="5"/>
      <c r="N4" s="5"/>
      <c r="O4" s="5"/>
      <c r="P4" s="5"/>
    </row>
    <row r="5" spans="1:16" ht="48" hidden="1" customHeight="1" x14ac:dyDescent="0.35">
      <c r="A5" s="223" t="s">
        <v>2024</v>
      </c>
      <c r="B5" s="400" t="s">
        <v>2026</v>
      </c>
      <c r="C5" s="401"/>
      <c r="D5" s="5"/>
      <c r="E5" s="5"/>
      <c r="F5" s="5"/>
      <c r="G5" s="5"/>
      <c r="H5" s="5"/>
      <c r="I5" s="5"/>
      <c r="J5" s="5"/>
      <c r="K5" s="5"/>
      <c r="L5" s="5"/>
      <c r="M5" s="5"/>
      <c r="N5" s="5"/>
      <c r="O5" s="5"/>
      <c r="P5" s="5"/>
    </row>
    <row r="6" spans="1:16" ht="59.25" hidden="1" customHeight="1" x14ac:dyDescent="0.35">
      <c r="A6" s="223" t="s">
        <v>2024</v>
      </c>
      <c r="B6" s="400" t="s">
        <v>2027</v>
      </c>
      <c r="C6" s="401"/>
      <c r="D6" s="5"/>
      <c r="E6" s="5"/>
      <c r="F6" s="5"/>
      <c r="G6" s="5"/>
      <c r="H6" s="5"/>
      <c r="I6" s="5"/>
      <c r="J6" s="5"/>
      <c r="K6" s="5"/>
      <c r="L6" s="5"/>
      <c r="M6" s="5"/>
      <c r="N6" s="5"/>
      <c r="O6" s="5"/>
      <c r="P6" s="5"/>
    </row>
    <row r="7" spans="1:16" ht="48" hidden="1" customHeight="1" x14ac:dyDescent="0.35">
      <c r="A7" s="223" t="s">
        <v>2028</v>
      </c>
      <c r="B7" s="400" t="s">
        <v>2029</v>
      </c>
      <c r="C7" s="401"/>
      <c r="D7" s="5"/>
      <c r="E7" s="5"/>
      <c r="F7" s="5"/>
      <c r="G7" s="5"/>
      <c r="H7" s="5"/>
      <c r="I7" s="5"/>
      <c r="J7" s="5"/>
      <c r="K7" s="5"/>
      <c r="L7" s="5"/>
      <c r="M7" s="5"/>
      <c r="N7" s="5"/>
      <c r="O7" s="5"/>
      <c r="P7" s="5"/>
    </row>
    <row r="8" spans="1:16" ht="41.25" hidden="1" customHeight="1" x14ac:dyDescent="0.35">
      <c r="A8" s="223" t="s">
        <v>2030</v>
      </c>
      <c r="B8" s="400" t="s">
        <v>2031</v>
      </c>
      <c r="C8" s="401"/>
      <c r="D8" s="5"/>
      <c r="E8" s="5"/>
      <c r="F8" s="5"/>
      <c r="G8" s="5"/>
      <c r="H8" s="5"/>
      <c r="I8" s="5"/>
      <c r="J8" s="5"/>
      <c r="K8" s="5"/>
      <c r="L8" s="5"/>
      <c r="M8" s="5"/>
      <c r="N8" s="5"/>
      <c r="O8" s="5"/>
      <c r="P8" s="5"/>
    </row>
    <row r="9" spans="1:16" ht="59.25" hidden="1" customHeight="1" x14ac:dyDescent="0.35">
      <c r="A9" s="223" t="s">
        <v>2032</v>
      </c>
      <c r="B9" s="400" t="s">
        <v>2033</v>
      </c>
      <c r="C9" s="401"/>
      <c r="D9" s="5"/>
      <c r="E9" s="5"/>
      <c r="F9" s="5"/>
      <c r="G9" s="5"/>
      <c r="H9" s="5"/>
      <c r="I9" s="5"/>
      <c r="J9" s="5"/>
      <c r="K9" s="5"/>
      <c r="L9" s="5"/>
      <c r="M9" s="5"/>
      <c r="N9" s="5"/>
      <c r="O9" s="5"/>
      <c r="P9" s="5"/>
    </row>
    <row r="10" spans="1:16" ht="61.5" hidden="1" customHeight="1" x14ac:dyDescent="0.35">
      <c r="A10" s="223" t="s">
        <v>2032</v>
      </c>
      <c r="B10" s="400" t="s">
        <v>2034</v>
      </c>
      <c r="C10" s="401"/>
      <c r="D10" s="5"/>
      <c r="E10" s="5"/>
      <c r="F10" s="5"/>
      <c r="G10" s="5"/>
      <c r="H10" s="5"/>
      <c r="I10" s="5"/>
      <c r="J10" s="5"/>
      <c r="K10" s="5"/>
      <c r="L10" s="5"/>
      <c r="M10" s="5"/>
      <c r="N10" s="5"/>
      <c r="O10" s="5"/>
      <c r="P10" s="5"/>
    </row>
    <row r="11" spans="1:16" ht="43.5" hidden="1" customHeight="1" x14ac:dyDescent="0.35">
      <c r="A11" s="223" t="s">
        <v>2032</v>
      </c>
      <c r="B11" s="400" t="s">
        <v>2035</v>
      </c>
      <c r="C11" s="401"/>
      <c r="D11" s="5"/>
      <c r="E11" s="5"/>
      <c r="F11" s="5"/>
      <c r="G11" s="5"/>
      <c r="H11" s="5"/>
      <c r="I11" s="5"/>
      <c r="J11" s="5"/>
      <c r="K11" s="5"/>
      <c r="L11" s="5"/>
      <c r="M11" s="5"/>
      <c r="N11" s="5"/>
      <c r="O11" s="5"/>
      <c r="P11" s="5"/>
    </row>
    <row r="12" spans="1:16" ht="27.75" hidden="1" customHeight="1" x14ac:dyDescent="0.35">
      <c r="A12" s="223" t="s">
        <v>2036</v>
      </c>
      <c r="B12" s="400" t="s">
        <v>2037</v>
      </c>
      <c r="C12" s="401"/>
      <c r="D12" s="5"/>
      <c r="E12" s="5"/>
      <c r="F12" s="5"/>
      <c r="G12" s="5"/>
      <c r="H12" s="5"/>
      <c r="I12" s="5"/>
      <c r="J12" s="5"/>
      <c r="K12" s="5"/>
      <c r="L12" s="5"/>
      <c r="M12" s="5"/>
      <c r="N12" s="5"/>
      <c r="O12" s="5"/>
      <c r="P12" s="5"/>
    </row>
    <row r="13" spans="1:16" ht="27.75" hidden="1" customHeight="1" x14ac:dyDescent="0.35">
      <c r="A13" s="223" t="s">
        <v>2038</v>
      </c>
      <c r="B13" s="400" t="s">
        <v>2039</v>
      </c>
      <c r="C13" s="401"/>
      <c r="D13" s="5"/>
      <c r="E13" s="5"/>
      <c r="F13" s="5"/>
      <c r="G13" s="5"/>
      <c r="H13" s="5"/>
      <c r="I13" s="5"/>
      <c r="J13" s="5"/>
      <c r="K13" s="5"/>
      <c r="L13" s="5"/>
      <c r="M13" s="5"/>
      <c r="N13" s="5"/>
      <c r="O13" s="5"/>
      <c r="P13" s="5"/>
    </row>
    <row r="14" spans="1:16" ht="45.75" hidden="1" customHeight="1" x14ac:dyDescent="0.35">
      <c r="A14" s="223" t="s">
        <v>2040</v>
      </c>
      <c r="B14" s="400" t="s">
        <v>2041</v>
      </c>
      <c r="C14" s="401"/>
      <c r="D14" s="5"/>
      <c r="E14" s="5"/>
      <c r="F14" s="5"/>
      <c r="G14" s="5"/>
      <c r="H14" s="5"/>
      <c r="I14" s="5"/>
      <c r="J14" s="5"/>
      <c r="K14" s="5"/>
      <c r="L14" s="5"/>
      <c r="M14" s="5"/>
      <c r="N14" s="5"/>
      <c r="O14" s="5"/>
      <c r="P14" s="5"/>
    </row>
    <row r="15" spans="1:16" ht="45.75" hidden="1" customHeight="1" x14ac:dyDescent="0.35">
      <c r="A15" s="223" t="s">
        <v>2042</v>
      </c>
      <c r="B15" s="400" t="s">
        <v>2043</v>
      </c>
      <c r="C15" s="401"/>
      <c r="D15" s="5"/>
      <c r="E15" s="5"/>
      <c r="F15" s="5"/>
      <c r="G15" s="5"/>
      <c r="H15" s="5"/>
      <c r="I15" s="5"/>
      <c r="J15" s="5"/>
      <c r="K15" s="5"/>
      <c r="L15" s="5"/>
      <c r="M15" s="5"/>
      <c r="N15" s="5"/>
      <c r="O15" s="5"/>
      <c r="P15" s="5"/>
    </row>
    <row r="16" spans="1:16" ht="51" hidden="1" customHeight="1" x14ac:dyDescent="0.35">
      <c r="A16" s="223" t="s">
        <v>2044</v>
      </c>
      <c r="B16" s="400" t="s">
        <v>2045</v>
      </c>
      <c r="C16" s="401"/>
      <c r="D16" s="5"/>
      <c r="E16" s="5"/>
      <c r="F16" s="5"/>
      <c r="G16" s="5"/>
      <c r="H16" s="5"/>
      <c r="I16" s="5"/>
      <c r="J16" s="5"/>
      <c r="K16" s="5"/>
      <c r="L16" s="5"/>
      <c r="M16" s="5"/>
      <c r="N16" s="5"/>
      <c r="O16" s="5"/>
      <c r="P16" s="5"/>
    </row>
    <row r="17" spans="1:16" ht="27.75" hidden="1" customHeight="1" x14ac:dyDescent="0.35">
      <c r="A17" s="223" t="s">
        <v>2046</v>
      </c>
      <c r="B17" s="400" t="s">
        <v>2047</v>
      </c>
      <c r="C17" s="401"/>
      <c r="D17" s="5"/>
      <c r="E17" s="5"/>
      <c r="F17" s="5"/>
      <c r="G17" s="5"/>
      <c r="H17" s="5"/>
      <c r="I17" s="5"/>
      <c r="J17" s="5"/>
      <c r="K17" s="5"/>
      <c r="L17" s="5"/>
      <c r="M17" s="5"/>
      <c r="N17" s="5"/>
      <c r="O17" s="5"/>
      <c r="P17" s="5"/>
    </row>
    <row r="18" spans="1:16" ht="27.75" hidden="1" customHeight="1" x14ac:dyDescent="0.35">
      <c r="A18" s="223" t="s">
        <v>2048</v>
      </c>
      <c r="B18" s="400" t="s">
        <v>2049</v>
      </c>
      <c r="C18" s="401"/>
      <c r="D18" s="5"/>
      <c r="E18" s="5"/>
      <c r="F18" s="5"/>
      <c r="G18" s="5"/>
      <c r="H18" s="5"/>
      <c r="I18" s="5"/>
      <c r="J18" s="5"/>
      <c r="K18" s="5"/>
      <c r="L18" s="5"/>
      <c r="M18" s="5"/>
      <c r="N18" s="5"/>
      <c r="O18" s="5"/>
      <c r="P18" s="5"/>
    </row>
    <row r="19" spans="1:16" ht="45" hidden="1" customHeight="1" x14ac:dyDescent="0.35">
      <c r="A19" s="223" t="s">
        <v>2048</v>
      </c>
      <c r="B19" s="400" t="s">
        <v>2050</v>
      </c>
      <c r="C19" s="401"/>
      <c r="D19" s="5"/>
      <c r="E19" s="5"/>
      <c r="F19" s="5"/>
      <c r="G19" s="5"/>
      <c r="H19" s="5"/>
      <c r="I19" s="5"/>
      <c r="J19" s="5"/>
      <c r="K19" s="5"/>
      <c r="L19" s="5"/>
      <c r="M19" s="5"/>
      <c r="N19" s="5"/>
      <c r="O19" s="5"/>
      <c r="P19" s="5"/>
    </row>
    <row r="20" spans="1:16" ht="45" hidden="1" customHeight="1" x14ac:dyDescent="0.35">
      <c r="A20" s="223" t="s">
        <v>2051</v>
      </c>
      <c r="B20" s="400" t="s">
        <v>2052</v>
      </c>
      <c r="C20" s="401"/>
      <c r="D20" s="5"/>
      <c r="E20" s="5"/>
      <c r="F20" s="5"/>
      <c r="G20" s="5"/>
      <c r="H20" s="5"/>
      <c r="I20" s="5"/>
      <c r="J20" s="5"/>
      <c r="K20" s="5"/>
      <c r="L20" s="5"/>
      <c r="M20" s="5"/>
      <c r="N20" s="5"/>
      <c r="O20" s="5"/>
      <c r="P20" s="5"/>
    </row>
    <row r="21" spans="1:16" ht="30" hidden="1" customHeight="1" x14ac:dyDescent="0.35">
      <c r="A21" s="223" t="s">
        <v>2053</v>
      </c>
      <c r="B21" s="400" t="s">
        <v>2054</v>
      </c>
      <c r="C21" s="401"/>
      <c r="D21" s="5"/>
      <c r="E21" s="5"/>
      <c r="F21" s="5"/>
      <c r="G21" s="5"/>
      <c r="H21" s="5"/>
      <c r="I21" s="5"/>
      <c r="J21" s="5"/>
      <c r="K21" s="5"/>
      <c r="L21" s="5"/>
      <c r="M21" s="5"/>
      <c r="N21" s="5"/>
      <c r="O21" s="5"/>
      <c r="P21" s="5"/>
    </row>
    <row r="22" spans="1:16" ht="30" hidden="1" customHeight="1" x14ac:dyDescent="0.35">
      <c r="A22" s="223" t="s">
        <v>2055</v>
      </c>
      <c r="B22" s="400" t="s">
        <v>2056</v>
      </c>
      <c r="C22" s="401"/>
      <c r="D22" s="5"/>
      <c r="E22" s="5"/>
      <c r="F22" s="5"/>
      <c r="G22" s="5"/>
      <c r="H22" s="5"/>
      <c r="I22" s="5"/>
      <c r="J22" s="5"/>
      <c r="K22" s="5"/>
      <c r="L22" s="5"/>
      <c r="M22" s="5"/>
      <c r="N22" s="5"/>
      <c r="O22" s="5"/>
      <c r="P22" s="5"/>
    </row>
    <row r="23" spans="1:16" ht="30" hidden="1" customHeight="1" x14ac:dyDescent="0.35">
      <c r="A23" s="223" t="s">
        <v>2057</v>
      </c>
      <c r="B23" s="400" t="s">
        <v>2058</v>
      </c>
      <c r="C23" s="401"/>
      <c r="D23" s="5"/>
      <c r="E23" s="5"/>
      <c r="F23" s="5"/>
      <c r="G23" s="5"/>
      <c r="H23" s="5"/>
      <c r="I23" s="5"/>
      <c r="J23" s="5"/>
      <c r="K23" s="5"/>
      <c r="L23" s="5"/>
      <c r="M23" s="5"/>
      <c r="N23" s="5"/>
      <c r="O23" s="5"/>
      <c r="P23" s="5"/>
    </row>
    <row r="24" spans="1:16" ht="30" hidden="1" customHeight="1" x14ac:dyDescent="0.35">
      <c r="A24" s="223" t="s">
        <v>2059</v>
      </c>
      <c r="B24" s="400" t="s">
        <v>2060</v>
      </c>
      <c r="C24" s="401"/>
      <c r="D24" s="5"/>
      <c r="E24" s="5"/>
      <c r="F24" s="5"/>
      <c r="G24" s="5"/>
      <c r="H24" s="5"/>
      <c r="I24" s="5"/>
      <c r="J24" s="5"/>
      <c r="K24" s="5"/>
      <c r="L24" s="5"/>
      <c r="M24" s="5"/>
      <c r="N24" s="5"/>
      <c r="O24" s="5"/>
      <c r="P24" s="5"/>
    </row>
    <row r="25" spans="1:16" ht="30" hidden="1" customHeight="1" x14ac:dyDescent="0.35">
      <c r="A25" s="223" t="s">
        <v>2061</v>
      </c>
      <c r="B25" s="400" t="s">
        <v>2062</v>
      </c>
      <c r="C25" s="401"/>
      <c r="D25" s="5"/>
      <c r="E25" s="5"/>
      <c r="F25" s="5"/>
      <c r="G25" s="5"/>
      <c r="H25" s="5"/>
      <c r="I25" s="5"/>
      <c r="J25" s="5"/>
      <c r="K25" s="5"/>
      <c r="L25" s="5"/>
      <c r="M25" s="5"/>
      <c r="N25" s="5"/>
      <c r="O25" s="5"/>
      <c r="P25" s="5"/>
    </row>
    <row r="26" spans="1:16" ht="30" hidden="1" customHeight="1" x14ac:dyDescent="0.35">
      <c r="A26" s="223" t="s">
        <v>2063</v>
      </c>
      <c r="B26" s="400" t="s">
        <v>2064</v>
      </c>
      <c r="C26" s="401"/>
      <c r="D26" s="5"/>
      <c r="E26" s="5"/>
      <c r="F26" s="5"/>
      <c r="G26" s="5"/>
      <c r="H26" s="5"/>
      <c r="I26" s="5"/>
      <c r="J26" s="5"/>
      <c r="K26" s="5"/>
      <c r="L26" s="5"/>
      <c r="M26" s="5"/>
      <c r="N26" s="5"/>
      <c r="O26" s="5"/>
      <c r="P26" s="5"/>
    </row>
    <row r="27" spans="1:16" ht="70.5" hidden="1" customHeight="1" x14ac:dyDescent="0.35">
      <c r="A27" s="223" t="s">
        <v>2065</v>
      </c>
      <c r="B27" s="400" t="s">
        <v>2066</v>
      </c>
      <c r="C27" s="401"/>
      <c r="D27" s="5"/>
      <c r="E27" s="5"/>
      <c r="F27" s="5"/>
      <c r="G27" s="5"/>
      <c r="H27" s="5"/>
      <c r="I27" s="5"/>
      <c r="J27" s="5"/>
      <c r="K27" s="5"/>
      <c r="L27" s="5"/>
      <c r="M27" s="5"/>
      <c r="N27" s="5"/>
      <c r="O27" s="5"/>
      <c r="P27" s="5"/>
    </row>
    <row r="28" spans="1:16" ht="48" hidden="1" customHeight="1" x14ac:dyDescent="0.35">
      <c r="A28" s="223" t="s">
        <v>2067</v>
      </c>
      <c r="B28" s="400" t="s">
        <v>2068</v>
      </c>
      <c r="C28" s="401"/>
      <c r="D28" s="5"/>
      <c r="E28" s="5"/>
      <c r="F28" s="5"/>
      <c r="G28" s="5"/>
      <c r="H28" s="5"/>
      <c r="I28" s="5"/>
      <c r="J28" s="5"/>
      <c r="K28" s="5"/>
      <c r="L28" s="5"/>
      <c r="M28" s="5"/>
      <c r="N28" s="5"/>
      <c r="O28" s="5"/>
      <c r="P28" s="5"/>
    </row>
    <row r="29" spans="1:16" ht="100.5" hidden="1" customHeight="1" x14ac:dyDescent="0.35">
      <c r="A29" s="223" t="s">
        <v>2069</v>
      </c>
      <c r="B29" s="400" t="s">
        <v>2070</v>
      </c>
      <c r="C29" s="401"/>
      <c r="D29" s="5"/>
      <c r="E29" s="5"/>
      <c r="F29" s="5"/>
      <c r="G29" s="5"/>
      <c r="H29" s="5"/>
      <c r="I29" s="5"/>
      <c r="J29" s="5"/>
      <c r="K29" s="5"/>
      <c r="L29" s="5"/>
      <c r="M29" s="5"/>
      <c r="N29" s="5"/>
      <c r="O29" s="5"/>
      <c r="P29" s="5"/>
    </row>
    <row r="30" spans="1:16" ht="45" hidden="1" customHeight="1" x14ac:dyDescent="0.35">
      <c r="A30" s="223" t="s">
        <v>2071</v>
      </c>
      <c r="B30" s="400" t="s">
        <v>2072</v>
      </c>
      <c r="C30" s="401"/>
      <c r="D30" s="5"/>
      <c r="E30" s="5"/>
      <c r="F30" s="5"/>
      <c r="G30" s="5"/>
      <c r="H30" s="5"/>
      <c r="I30" s="5"/>
      <c r="J30" s="5"/>
      <c r="K30" s="5"/>
      <c r="L30" s="5"/>
      <c r="M30" s="5"/>
      <c r="N30" s="5"/>
      <c r="O30" s="5"/>
      <c r="P30" s="5"/>
    </row>
    <row r="31" spans="1:16" ht="45" hidden="1" customHeight="1" x14ac:dyDescent="0.35">
      <c r="A31" s="223" t="s">
        <v>2073</v>
      </c>
      <c r="B31" s="400" t="s">
        <v>2074</v>
      </c>
      <c r="C31" s="401"/>
      <c r="D31" s="5"/>
      <c r="E31" s="5"/>
      <c r="F31" s="5"/>
      <c r="G31" s="5"/>
      <c r="H31" s="5"/>
      <c r="I31" s="5"/>
      <c r="J31" s="5"/>
      <c r="K31" s="5"/>
      <c r="L31" s="5"/>
      <c r="M31" s="5"/>
      <c r="N31" s="5"/>
      <c r="O31" s="5"/>
      <c r="P31" s="5"/>
    </row>
    <row r="32" spans="1:16" ht="45" hidden="1" customHeight="1" x14ac:dyDescent="0.35">
      <c r="A32" s="223" t="s">
        <v>2075</v>
      </c>
      <c r="B32" s="400" t="s">
        <v>2076</v>
      </c>
      <c r="C32" s="401"/>
      <c r="D32" s="5"/>
      <c r="E32" s="5"/>
      <c r="F32" s="5"/>
      <c r="G32" s="5"/>
      <c r="H32" s="5"/>
      <c r="I32" s="5"/>
      <c r="J32" s="5"/>
      <c r="K32" s="5"/>
      <c r="L32" s="5"/>
      <c r="M32" s="5"/>
      <c r="N32" s="5"/>
      <c r="O32" s="5"/>
      <c r="P32" s="5"/>
    </row>
    <row r="33" spans="1:16" ht="72" hidden="1" customHeight="1" x14ac:dyDescent="0.35">
      <c r="A33" s="223" t="s">
        <v>2077</v>
      </c>
      <c r="B33" s="400" t="s">
        <v>2078</v>
      </c>
      <c r="C33" s="401"/>
      <c r="D33" s="5"/>
      <c r="E33" s="5"/>
      <c r="F33" s="5"/>
      <c r="G33" s="5"/>
      <c r="H33" s="5"/>
      <c r="I33" s="5"/>
      <c r="J33" s="5"/>
      <c r="K33" s="5"/>
      <c r="L33" s="5"/>
      <c r="M33" s="5"/>
      <c r="N33" s="5"/>
      <c r="O33" s="5"/>
      <c r="P33" s="5"/>
    </row>
    <row r="34" spans="1:16" ht="79.5" hidden="1" customHeight="1" x14ac:dyDescent="0.35">
      <c r="A34" s="223" t="s">
        <v>2079</v>
      </c>
      <c r="B34" s="400" t="s">
        <v>2080</v>
      </c>
      <c r="C34" s="401"/>
      <c r="D34" s="5"/>
      <c r="E34" s="5"/>
      <c r="F34" s="5"/>
      <c r="G34" s="5"/>
      <c r="H34" s="5"/>
      <c r="I34" s="5"/>
      <c r="J34" s="5"/>
      <c r="K34" s="5"/>
      <c r="L34" s="5"/>
      <c r="M34" s="5"/>
      <c r="N34" s="5"/>
      <c r="O34" s="5"/>
      <c r="P34" s="5"/>
    </row>
    <row r="35" spans="1:16" ht="70.5" hidden="1" customHeight="1" x14ac:dyDescent="0.35">
      <c r="A35" s="223" t="s">
        <v>2081</v>
      </c>
      <c r="B35" s="400" t="s">
        <v>2082</v>
      </c>
      <c r="C35" s="401"/>
      <c r="D35" s="5"/>
      <c r="E35" s="5"/>
      <c r="F35" s="5"/>
      <c r="G35" s="5"/>
      <c r="H35" s="5"/>
      <c r="I35" s="5"/>
      <c r="J35" s="5"/>
      <c r="K35" s="5"/>
      <c r="L35" s="5"/>
      <c r="M35" s="5"/>
      <c r="N35" s="5"/>
      <c r="O35" s="5"/>
      <c r="P35" s="5"/>
    </row>
    <row r="36" spans="1:16" ht="45.75" hidden="1" customHeight="1" x14ac:dyDescent="0.35">
      <c r="A36" s="223" t="s">
        <v>2083</v>
      </c>
      <c r="B36" s="400" t="s">
        <v>2084</v>
      </c>
      <c r="C36" s="401"/>
      <c r="D36" s="5"/>
      <c r="E36" s="5"/>
      <c r="F36" s="5"/>
      <c r="G36" s="5"/>
      <c r="H36" s="5"/>
      <c r="I36" s="5"/>
      <c r="J36" s="5"/>
      <c r="K36" s="5"/>
      <c r="L36" s="5"/>
      <c r="M36" s="5"/>
      <c r="N36" s="5"/>
      <c r="O36" s="5"/>
      <c r="P36" s="5"/>
    </row>
    <row r="37" spans="1:16" ht="54.75" hidden="1" customHeight="1" x14ac:dyDescent="0.35">
      <c r="A37" s="223" t="s">
        <v>2085</v>
      </c>
      <c r="B37" s="400" t="s">
        <v>2086</v>
      </c>
      <c r="C37" s="401"/>
      <c r="D37" s="5"/>
      <c r="E37" s="5"/>
      <c r="F37" s="5"/>
      <c r="G37" s="5"/>
      <c r="H37" s="5"/>
      <c r="I37" s="5"/>
      <c r="J37" s="5"/>
      <c r="K37" s="5"/>
      <c r="L37" s="5"/>
      <c r="M37" s="5"/>
      <c r="N37" s="5"/>
      <c r="O37" s="5"/>
      <c r="P37" s="5"/>
    </row>
    <row r="38" spans="1:16" ht="37.5" hidden="1" customHeight="1" x14ac:dyDescent="0.35">
      <c r="A38" s="223" t="s">
        <v>2087</v>
      </c>
      <c r="B38" s="400" t="s">
        <v>2088</v>
      </c>
      <c r="C38" s="401"/>
      <c r="D38" s="5"/>
      <c r="E38" s="5"/>
      <c r="F38" s="5"/>
      <c r="G38" s="5"/>
      <c r="H38" s="5"/>
      <c r="I38" s="5"/>
      <c r="J38" s="5"/>
      <c r="K38" s="5"/>
      <c r="L38" s="5"/>
      <c r="M38" s="5"/>
      <c r="N38" s="5"/>
      <c r="O38" s="5"/>
      <c r="P38" s="5"/>
    </row>
    <row r="39" spans="1:16" ht="61.5" hidden="1" customHeight="1" x14ac:dyDescent="0.35">
      <c r="A39" s="223" t="s">
        <v>2089</v>
      </c>
      <c r="B39" s="400" t="s">
        <v>2090</v>
      </c>
      <c r="C39" s="401"/>
      <c r="D39" s="5"/>
      <c r="E39" s="5"/>
      <c r="F39" s="5"/>
      <c r="G39" s="5"/>
      <c r="H39" s="5"/>
      <c r="I39" s="5"/>
      <c r="J39" s="5"/>
      <c r="K39" s="5"/>
      <c r="L39" s="5"/>
      <c r="M39" s="5"/>
      <c r="N39" s="5"/>
      <c r="O39" s="5"/>
      <c r="P39" s="5"/>
    </row>
    <row r="40" spans="1:16" ht="53.25" hidden="1" customHeight="1" x14ac:dyDescent="0.35">
      <c r="A40" s="223" t="s">
        <v>2091</v>
      </c>
      <c r="B40" s="400" t="s">
        <v>2092</v>
      </c>
      <c r="C40" s="401"/>
      <c r="D40" s="5"/>
      <c r="E40" s="5"/>
      <c r="F40" s="5"/>
      <c r="G40" s="5"/>
      <c r="H40" s="5"/>
      <c r="I40" s="5"/>
      <c r="J40" s="5"/>
      <c r="K40" s="5"/>
      <c r="L40" s="5"/>
      <c r="M40" s="5"/>
      <c r="N40" s="5"/>
      <c r="O40" s="5"/>
      <c r="P40" s="5"/>
    </row>
    <row r="41" spans="1:16" ht="73.5" hidden="1" customHeight="1" x14ac:dyDescent="0.35">
      <c r="A41" s="223" t="s">
        <v>2093</v>
      </c>
      <c r="B41" s="400" t="s">
        <v>2094</v>
      </c>
      <c r="C41" s="401"/>
      <c r="D41" s="5"/>
      <c r="E41" s="5"/>
      <c r="F41" s="5"/>
      <c r="G41" s="5"/>
      <c r="H41" s="5"/>
      <c r="I41" s="5"/>
      <c r="J41" s="5"/>
      <c r="K41" s="5"/>
      <c r="L41" s="5"/>
      <c r="M41" s="5"/>
      <c r="N41" s="5"/>
      <c r="O41" s="5"/>
      <c r="P41" s="5"/>
    </row>
    <row r="42" spans="1:16" ht="57.75" hidden="1" customHeight="1" x14ac:dyDescent="0.35">
      <c r="A42" s="223" t="s">
        <v>2095</v>
      </c>
      <c r="B42" s="400" t="s">
        <v>2096</v>
      </c>
      <c r="C42" s="401"/>
      <c r="D42" s="5"/>
      <c r="E42" s="5"/>
      <c r="F42" s="5"/>
      <c r="G42" s="5"/>
      <c r="H42" s="5"/>
      <c r="I42" s="5"/>
      <c r="J42" s="5"/>
      <c r="K42" s="5"/>
      <c r="L42" s="5"/>
      <c r="M42" s="5"/>
      <c r="N42" s="5"/>
      <c r="O42" s="5"/>
      <c r="P42" s="5"/>
    </row>
    <row r="43" spans="1:16" ht="84" hidden="1" customHeight="1" x14ac:dyDescent="0.35">
      <c r="A43" s="223" t="s">
        <v>2097</v>
      </c>
      <c r="B43" s="400" t="s">
        <v>2098</v>
      </c>
      <c r="C43" s="401"/>
      <c r="D43" s="5"/>
      <c r="E43" s="5"/>
      <c r="F43" s="5"/>
      <c r="G43" s="5"/>
      <c r="H43" s="5"/>
      <c r="I43" s="5"/>
      <c r="J43" s="5"/>
      <c r="K43" s="5"/>
      <c r="L43" s="5"/>
      <c r="M43" s="5"/>
      <c r="N43" s="5"/>
      <c r="O43" s="5"/>
      <c r="P43" s="5"/>
    </row>
    <row r="44" spans="1:16" ht="48" hidden="1" customHeight="1" x14ac:dyDescent="0.35">
      <c r="A44" s="223" t="s">
        <v>2099</v>
      </c>
      <c r="B44" s="400" t="s">
        <v>2100</v>
      </c>
      <c r="C44" s="401"/>
      <c r="D44" s="5"/>
      <c r="E44" s="5"/>
      <c r="F44" s="5"/>
      <c r="G44" s="5"/>
      <c r="H44" s="5"/>
      <c r="I44" s="5"/>
      <c r="J44" s="5"/>
      <c r="K44" s="5"/>
      <c r="L44" s="5"/>
      <c r="M44" s="5"/>
      <c r="N44" s="5"/>
      <c r="O44" s="5"/>
      <c r="P44" s="5"/>
    </row>
    <row r="45" spans="1:16" ht="57" hidden="1" customHeight="1" x14ac:dyDescent="0.35">
      <c r="A45" s="223" t="s">
        <v>2101</v>
      </c>
      <c r="B45" s="400" t="s">
        <v>2102</v>
      </c>
      <c r="C45" s="401"/>
      <c r="D45" s="5"/>
      <c r="E45" s="5"/>
      <c r="F45" s="5"/>
      <c r="G45" s="5"/>
      <c r="H45" s="5"/>
      <c r="I45" s="5"/>
      <c r="J45" s="5"/>
      <c r="K45" s="5"/>
      <c r="L45" s="5"/>
      <c r="M45" s="5"/>
      <c r="N45" s="5"/>
      <c r="O45" s="5"/>
      <c r="P45" s="5"/>
    </row>
    <row r="46" spans="1:16" ht="73.5" hidden="1" customHeight="1" x14ac:dyDescent="0.35">
      <c r="A46" s="223" t="s">
        <v>2103</v>
      </c>
      <c r="B46" s="411" t="s">
        <v>2104</v>
      </c>
      <c r="C46" s="401"/>
      <c r="D46" s="5"/>
      <c r="E46" s="5"/>
      <c r="F46" s="5"/>
      <c r="G46" s="5"/>
      <c r="H46" s="5"/>
      <c r="I46" s="5"/>
      <c r="J46" s="5"/>
      <c r="K46" s="5"/>
      <c r="L46" s="5"/>
      <c r="M46" s="5"/>
      <c r="N46" s="5"/>
      <c r="O46" s="5"/>
      <c r="P46" s="5"/>
    </row>
    <row r="47" spans="1:16" ht="66" hidden="1" customHeight="1" x14ac:dyDescent="0.35">
      <c r="A47" s="39" t="s">
        <v>2105</v>
      </c>
      <c r="B47" s="412" t="s">
        <v>2106</v>
      </c>
      <c r="C47" s="412"/>
      <c r="D47" s="5"/>
      <c r="E47" s="5"/>
      <c r="F47" s="5"/>
      <c r="G47" s="5"/>
      <c r="H47" s="5"/>
      <c r="I47" s="5"/>
      <c r="J47" s="5"/>
      <c r="K47" s="5"/>
      <c r="L47" s="5"/>
      <c r="M47" s="5"/>
      <c r="N47" s="5"/>
      <c r="O47" s="5"/>
      <c r="P47" s="5"/>
    </row>
    <row r="48" spans="1:16" ht="123.75" customHeight="1" x14ac:dyDescent="0.35">
      <c r="A48" s="202" t="s">
        <v>2107</v>
      </c>
      <c r="B48" s="410" t="s">
        <v>2108</v>
      </c>
      <c r="C48" s="409"/>
      <c r="D48" s="5"/>
      <c r="E48" s="5"/>
      <c r="F48" s="5"/>
      <c r="G48" s="5"/>
      <c r="H48" s="5"/>
      <c r="I48" s="5"/>
      <c r="J48" s="5"/>
      <c r="K48" s="5"/>
      <c r="L48" s="5"/>
      <c r="M48" s="5"/>
      <c r="N48" s="5"/>
      <c r="O48" s="5"/>
      <c r="P48" s="5"/>
    </row>
    <row r="49" spans="1:16" ht="34.5" customHeight="1" x14ac:dyDescent="0.35">
      <c r="A49" s="202" t="s">
        <v>2109</v>
      </c>
      <c r="B49" s="408" t="s">
        <v>2110</v>
      </c>
      <c r="C49" s="409"/>
      <c r="D49" s="5"/>
      <c r="E49" s="5"/>
      <c r="F49" s="5"/>
      <c r="G49" s="5"/>
      <c r="H49" s="5"/>
      <c r="I49" s="5"/>
      <c r="J49" s="5"/>
      <c r="K49" s="5"/>
      <c r="L49" s="5"/>
      <c r="M49" s="5"/>
      <c r="N49" s="5"/>
      <c r="O49" s="5"/>
      <c r="P49" s="5"/>
    </row>
    <row r="50" spans="1:16" ht="34.5" customHeight="1" x14ac:dyDescent="0.35">
      <c r="A50" s="202" t="s">
        <v>2111</v>
      </c>
      <c r="B50" s="408" t="s">
        <v>2112</v>
      </c>
      <c r="C50" s="409"/>
      <c r="D50" s="5"/>
      <c r="E50" s="5"/>
      <c r="F50" s="5"/>
      <c r="G50" s="5"/>
      <c r="H50" s="5"/>
      <c r="I50" s="5"/>
      <c r="J50" s="5"/>
      <c r="K50" s="5"/>
      <c r="L50" s="5"/>
      <c r="M50" s="5"/>
      <c r="N50" s="5"/>
      <c r="O50" s="5"/>
      <c r="P50" s="5"/>
    </row>
    <row r="51" spans="1:16" ht="31.5" customHeight="1" x14ac:dyDescent="0.35">
      <c r="A51" s="224" t="s">
        <v>2113</v>
      </c>
      <c r="B51" s="400" t="s">
        <v>2114</v>
      </c>
      <c r="C51" s="401"/>
      <c r="D51" s="5"/>
      <c r="E51" s="5"/>
      <c r="F51" s="5"/>
      <c r="G51" s="5"/>
      <c r="H51" s="5"/>
      <c r="I51" s="5"/>
      <c r="J51" s="5"/>
      <c r="K51" s="5"/>
      <c r="L51" s="5"/>
      <c r="M51" s="5"/>
      <c r="N51" s="5"/>
      <c r="O51" s="5"/>
      <c r="P51" s="5"/>
    </row>
    <row r="52" spans="1:16" ht="31.5" customHeight="1" x14ac:dyDescent="0.35">
      <c r="A52" s="224" t="s">
        <v>2115</v>
      </c>
      <c r="B52" s="400" t="s">
        <v>2116</v>
      </c>
      <c r="C52" s="401"/>
      <c r="D52" s="5"/>
      <c r="E52" s="5"/>
      <c r="F52" s="5"/>
      <c r="G52" s="5"/>
      <c r="H52" s="5"/>
      <c r="I52" s="5"/>
      <c r="J52" s="5"/>
      <c r="K52" s="5"/>
      <c r="L52" s="5"/>
      <c r="M52" s="5"/>
      <c r="N52" s="5"/>
      <c r="O52" s="5"/>
      <c r="P52" s="5"/>
    </row>
    <row r="53" spans="1:16" ht="31.5" customHeight="1" x14ac:dyDescent="0.35">
      <c r="A53" s="224" t="s">
        <v>2117</v>
      </c>
      <c r="B53" s="413" t="s">
        <v>2118</v>
      </c>
      <c r="C53" s="414"/>
      <c r="D53" s="5"/>
      <c r="E53" s="5"/>
      <c r="F53" s="5"/>
      <c r="G53" s="5"/>
      <c r="H53" s="5"/>
      <c r="I53" s="5"/>
      <c r="J53" s="5"/>
      <c r="K53" s="5"/>
      <c r="L53" s="5"/>
      <c r="M53" s="5"/>
      <c r="N53" s="5"/>
      <c r="O53" s="5"/>
      <c r="P53" s="5"/>
    </row>
    <row r="54" spans="1:16" ht="31.5" customHeight="1" x14ac:dyDescent="0.35">
      <c r="A54" s="224" t="s">
        <v>2119</v>
      </c>
      <c r="B54" s="413" t="s">
        <v>2120</v>
      </c>
      <c r="C54" s="414"/>
      <c r="D54" s="5"/>
      <c r="E54" s="5"/>
      <c r="F54" s="5"/>
      <c r="G54" s="5"/>
      <c r="H54" s="5"/>
      <c r="I54" s="5"/>
      <c r="J54" s="5"/>
      <c r="K54" s="5"/>
      <c r="L54" s="5"/>
      <c r="M54" s="5"/>
      <c r="N54" s="5"/>
      <c r="O54" s="5"/>
      <c r="P54" s="5"/>
    </row>
    <row r="55" spans="1:16" ht="54.6" customHeight="1" x14ac:dyDescent="0.35">
      <c r="A55" s="224" t="s">
        <v>2121</v>
      </c>
      <c r="B55" s="413" t="s">
        <v>2122</v>
      </c>
      <c r="C55" s="414"/>
      <c r="D55" s="5"/>
      <c r="E55" s="5"/>
      <c r="F55" s="5"/>
      <c r="G55" s="5"/>
      <c r="H55" s="5"/>
      <c r="I55" s="5"/>
      <c r="J55" s="5"/>
      <c r="K55" s="5"/>
      <c r="L55" s="5"/>
      <c r="M55" s="5"/>
      <c r="N55" s="5"/>
      <c r="O55" s="5"/>
      <c r="P55" s="5"/>
    </row>
    <row r="56" spans="1:16" ht="54.6" customHeight="1" x14ac:dyDescent="0.35">
      <c r="A56" s="224" t="s">
        <v>2123</v>
      </c>
      <c r="B56" s="413" t="s">
        <v>2124</v>
      </c>
      <c r="C56" s="414"/>
      <c r="D56" s="5"/>
      <c r="E56" s="5"/>
      <c r="F56" s="5"/>
      <c r="G56" s="5"/>
      <c r="H56" s="5"/>
      <c r="I56" s="5"/>
      <c r="J56" s="5"/>
      <c r="K56" s="5"/>
      <c r="L56" s="5"/>
      <c r="M56" s="5"/>
      <c r="N56" s="5"/>
      <c r="O56" s="5"/>
      <c r="P56" s="5"/>
    </row>
    <row r="57" spans="1:16" ht="54" customHeight="1" x14ac:dyDescent="0.35">
      <c r="A57" s="224" t="s">
        <v>2125</v>
      </c>
      <c r="B57" s="413" t="s">
        <v>2126</v>
      </c>
      <c r="C57" s="414"/>
      <c r="D57" s="5"/>
      <c r="E57" s="5"/>
      <c r="F57" s="5"/>
      <c r="G57" s="5"/>
      <c r="H57" s="5"/>
      <c r="I57" s="5"/>
      <c r="J57" s="5"/>
      <c r="K57" s="5"/>
      <c r="L57" s="5"/>
      <c r="M57" s="5"/>
      <c r="N57" s="5"/>
      <c r="O57" s="5"/>
      <c r="P57" s="5"/>
    </row>
    <row r="58" spans="1:16" ht="31.15" customHeight="1" x14ac:dyDescent="0.35">
      <c r="A58" s="270" t="s">
        <v>2127</v>
      </c>
      <c r="B58" s="406" t="s">
        <v>2128</v>
      </c>
      <c r="C58" s="407"/>
      <c r="D58" s="5"/>
      <c r="E58" s="5"/>
      <c r="F58" s="5"/>
      <c r="G58" s="5"/>
      <c r="H58" s="5"/>
      <c r="I58" s="5"/>
      <c r="J58" s="5"/>
      <c r="K58" s="5"/>
      <c r="L58" s="5"/>
      <c r="M58" s="5"/>
      <c r="N58" s="5"/>
      <c r="O58" s="5"/>
      <c r="P58" s="5"/>
    </row>
    <row r="59" spans="1:16" ht="46.5" customHeight="1" x14ac:dyDescent="0.35">
      <c r="A59" s="302" t="s">
        <v>2129</v>
      </c>
      <c r="B59" s="398" t="s">
        <v>2130</v>
      </c>
      <c r="C59" s="399"/>
      <c r="D59" s="298"/>
      <c r="E59" s="5"/>
      <c r="F59" s="5"/>
      <c r="G59" s="5"/>
      <c r="H59" s="5"/>
      <c r="I59" s="5"/>
      <c r="J59" s="5"/>
      <c r="K59" s="5"/>
      <c r="L59" s="5"/>
      <c r="M59" s="5"/>
      <c r="N59" s="5"/>
      <c r="O59" s="5"/>
      <c r="P59" s="5"/>
    </row>
    <row r="60" spans="1:16" ht="39" customHeight="1" x14ac:dyDescent="0.35">
      <c r="A60" s="302" t="s">
        <v>2131</v>
      </c>
      <c r="B60" s="398" t="s">
        <v>2132</v>
      </c>
      <c r="C60" s="399"/>
      <c r="D60" s="325"/>
      <c r="E60" s="229"/>
      <c r="F60" s="229"/>
      <c r="G60" s="229"/>
      <c r="H60" s="229"/>
      <c r="I60" s="229"/>
      <c r="J60" s="229"/>
      <c r="K60" s="229"/>
      <c r="L60" s="229"/>
      <c r="M60" s="229"/>
      <c r="N60" s="229"/>
      <c r="O60" s="229"/>
      <c r="P60" s="229"/>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1970</v>
      </c>
    </row>
    <row r="2" spans="1:1" ht="12.75" customHeight="1" x14ac:dyDescent="0.4">
      <c r="A2" s="204"/>
    </row>
    <row r="3" spans="1:1" ht="12.75" x14ac:dyDescent="0.35">
      <c r="A3" s="205" t="s">
        <v>1971</v>
      </c>
    </row>
    <row r="4" spans="1:1" ht="39" customHeight="1" x14ac:dyDescent="0.35">
      <c r="A4" s="205" t="s">
        <v>1972</v>
      </c>
    </row>
    <row r="5" spans="1:1" ht="60.75" customHeight="1" x14ac:dyDescent="0.35">
      <c r="A5" s="205" t="s">
        <v>1973</v>
      </c>
    </row>
    <row r="6" spans="1:1" ht="27" customHeight="1" x14ac:dyDescent="0.35">
      <c r="A6" s="206" t="s">
        <v>1974</v>
      </c>
    </row>
    <row r="7" spans="1:1" ht="40.5" x14ac:dyDescent="0.35">
      <c r="A7" s="207" t="s">
        <v>1975</v>
      </c>
    </row>
    <row r="8" spans="1:1" ht="60.75" x14ac:dyDescent="0.35">
      <c r="A8" s="208" t="s">
        <v>1976</v>
      </c>
    </row>
    <row r="9" spans="1:1" ht="20.25" x14ac:dyDescent="0.35">
      <c r="A9" s="205" t="s">
        <v>1977</v>
      </c>
    </row>
    <row r="10" spans="1:1" ht="40.5" x14ac:dyDescent="0.35">
      <c r="A10" s="205" t="s">
        <v>1978</v>
      </c>
    </row>
    <row r="11" spans="1:1" ht="42.75" customHeight="1" x14ac:dyDescent="0.35">
      <c r="A11" s="209" t="s">
        <v>1979</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x14ac:dyDescent="0.35">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6">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1983</v>
      </c>
      <c r="C6" s="239">
        <v>50231</v>
      </c>
      <c r="D6" s="314"/>
      <c r="E6" s="235"/>
      <c r="F6" s="234"/>
      <c r="G6" s="234"/>
      <c r="H6" s="19" t="s">
        <v>1984</v>
      </c>
      <c r="I6" s="20" t="s">
        <v>1985</v>
      </c>
      <c r="J6" s="5"/>
      <c r="K6" s="5"/>
      <c r="L6" s="5"/>
      <c r="M6" s="5"/>
      <c r="N6" s="5"/>
      <c r="O6" s="5"/>
      <c r="P6" s="5"/>
      <c r="Q6" s="5"/>
      <c r="R6" s="5"/>
      <c r="S6" s="5"/>
      <c r="T6" s="5"/>
      <c r="U6" s="5"/>
      <c r="V6" s="5"/>
      <c r="W6" s="5"/>
    </row>
    <row r="7" spans="1:23" ht="13.5" customHeight="1" x14ac:dyDescent="0.35">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2.15" x14ac:dyDescent="0.35">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35">
      <c r="A17" s="345" t="s">
        <v>1987</v>
      </c>
      <c r="B17" s="364" t="str">
        <f>'PR-RAS'!B6</f>
        <v>PRIHODI POSLOVANJA (šifre 61+62+63+64+65+66+67+68)</v>
      </c>
      <c r="C17" s="360"/>
      <c r="D17" s="360"/>
      <c r="E17" s="360"/>
      <c r="F17" s="361"/>
      <c r="G17" s="28" t="str">
        <f>'PR-RAS'!C6</f>
        <v>6</v>
      </c>
      <c r="H17" s="275">
        <f>'PR-RAS'!D6</f>
        <v>131691.95000000001</v>
      </c>
      <c r="I17" s="275">
        <f>'PR-RAS'!E6</f>
        <v>153357.29999999999</v>
      </c>
      <c r="J17" s="5"/>
      <c r="K17" s="5"/>
      <c r="L17" s="5"/>
      <c r="M17" s="5"/>
      <c r="N17" s="5"/>
      <c r="O17" s="5"/>
      <c r="P17" s="5"/>
      <c r="Q17" s="5"/>
      <c r="R17" s="5"/>
      <c r="S17" s="5"/>
      <c r="T17" s="5"/>
      <c r="U17" s="5"/>
      <c r="V17" s="5"/>
      <c r="W17" s="5"/>
    </row>
    <row r="18" spans="1:23" ht="12.75" customHeight="1" x14ac:dyDescent="0.35">
      <c r="A18" s="346"/>
      <c r="B18" s="353" t="str">
        <f>'PR-RAS'!B152</f>
        <v xml:space="preserve">RASHODI POSLOVANJA (šifre 31+32+34+35+36+37+38) </v>
      </c>
      <c r="C18" s="354"/>
      <c r="D18" s="354"/>
      <c r="E18" s="354"/>
      <c r="F18" s="355"/>
      <c r="G18" s="29" t="str">
        <f>'PR-RAS'!C152</f>
        <v>3</v>
      </c>
      <c r="H18" s="275">
        <f>'PR-RAS'!D152</f>
        <v>187484.84999999998</v>
      </c>
      <c r="I18" s="275">
        <f>'PR-RAS'!E152</f>
        <v>207417.19</v>
      </c>
      <c r="J18" s="5"/>
      <c r="K18" s="5"/>
      <c r="L18" s="5"/>
      <c r="M18" s="5"/>
      <c r="N18" s="5"/>
      <c r="O18" s="5"/>
      <c r="P18" s="5"/>
      <c r="Q18" s="5"/>
      <c r="R18" s="5"/>
      <c r="S18" s="5"/>
      <c r="T18" s="5"/>
      <c r="U18" s="5"/>
      <c r="V18" s="5"/>
      <c r="W18" s="5"/>
    </row>
    <row r="19" spans="1:23" ht="12.75" customHeight="1" x14ac:dyDescent="0.35">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5">
      <c r="A20" s="347"/>
      <c r="B20" s="356" t="str">
        <f>'PR-RAS'!B650</f>
        <v>Manjak prihoda i primitaka za pokriće u sljedećem razdoblju (šifre Y005 + '9222-9221' - X005 - '9221-9222' )</v>
      </c>
      <c r="C20" s="357"/>
      <c r="D20" s="357"/>
      <c r="E20" s="357"/>
      <c r="F20" s="358"/>
      <c r="G20" s="30" t="str">
        <f>'PR-RAS'!C650</f>
        <v>Y006</v>
      </c>
      <c r="H20" s="275">
        <f>'PR-RAS'!D650</f>
        <v>64676.089999999953</v>
      </c>
      <c r="I20" s="275">
        <f>'PR-RAS'!E650</f>
        <v>20695.619999999995</v>
      </c>
      <c r="J20" s="5"/>
      <c r="K20" s="5"/>
      <c r="L20" s="5"/>
      <c r="M20" s="5"/>
      <c r="N20" s="5"/>
      <c r="O20" s="5"/>
      <c r="P20" s="5"/>
      <c r="Q20" s="5"/>
      <c r="R20" s="5"/>
      <c r="S20" s="5"/>
      <c r="T20" s="5"/>
      <c r="U20" s="5"/>
      <c r="V20" s="5"/>
      <c r="W20" s="5"/>
    </row>
    <row r="21" spans="1:23" ht="29.25" customHeight="1" x14ac:dyDescent="0.35">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35">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35">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35">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35">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35">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35">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35">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61" sqref="E661"/>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74" t="s">
        <v>6</v>
      </c>
      <c r="B2" s="375"/>
      <c r="C2" s="375"/>
      <c r="D2" s="375"/>
      <c r="E2" s="375"/>
      <c r="F2" s="375"/>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6" t="s">
        <v>14</v>
      </c>
      <c r="B5" s="377"/>
      <c r="C5" s="166"/>
      <c r="D5" s="52"/>
      <c r="E5" s="52"/>
      <c r="F5" s="44"/>
    </row>
    <row r="6" spans="1:24" ht="12.75" customHeight="1" x14ac:dyDescent="0.35">
      <c r="A6" s="63">
        <v>6</v>
      </c>
      <c r="B6" s="220" t="s">
        <v>15</v>
      </c>
      <c r="C6" s="247" t="s">
        <v>16</v>
      </c>
      <c r="D6" s="60">
        <f>D7+D43+D49+D82+D106+D125+D134+D140</f>
        <v>131691.95000000001</v>
      </c>
      <c r="E6" s="60">
        <f>E7+E43+E49+E82+E106+E125+E134+E140</f>
        <v>153357.29999999999</v>
      </c>
      <c r="F6" s="45">
        <f t="shared" ref="F6:F132" si="0">IF(D6&lt;&gt;0,IF(E6/D6&gt;=100,"&gt;&gt;100",E6/D6*100),"-")</f>
        <v>116.45153709091556</v>
      </c>
    </row>
    <row r="7" spans="1:24" ht="12.75" customHeight="1" x14ac:dyDescent="0.35">
      <c r="A7" s="63">
        <v>61</v>
      </c>
      <c r="B7" s="220" t="s">
        <v>17</v>
      </c>
      <c r="C7" s="247" t="s">
        <v>18</v>
      </c>
      <c r="D7" s="60">
        <f>D8+D17+D23+D29+D36+D39</f>
        <v>0</v>
      </c>
      <c r="E7" s="60">
        <f>E8+E17+E23+E29+E36+E39</f>
        <v>0</v>
      </c>
      <c r="F7" s="45" t="str">
        <f t="shared" si="0"/>
        <v>-</v>
      </c>
    </row>
    <row r="8" spans="1:24" ht="12.75" customHeight="1" x14ac:dyDescent="0.35">
      <c r="A8" s="63">
        <v>611</v>
      </c>
      <c r="B8" s="220" t="s">
        <v>19</v>
      </c>
      <c r="C8" s="247" t="s">
        <v>20</v>
      </c>
      <c r="D8" s="60">
        <f>SUM(D9:D14)-D15-D16</f>
        <v>0</v>
      </c>
      <c r="E8" s="60">
        <f>SUM(E9:E14)-E15-E16</f>
        <v>0</v>
      </c>
      <c r="F8" s="45" t="str">
        <f t="shared" si="0"/>
        <v>-</v>
      </c>
    </row>
    <row r="9" spans="1:24" ht="12.75" customHeight="1" x14ac:dyDescent="0.35">
      <c r="A9" s="63">
        <v>6111</v>
      </c>
      <c r="B9" s="65" t="s">
        <v>21</v>
      </c>
      <c r="C9" s="247" t="s">
        <v>22</v>
      </c>
      <c r="D9" s="194">
        <v>0</v>
      </c>
      <c r="E9" s="194">
        <v>0</v>
      </c>
      <c r="F9" s="45" t="str">
        <f t="shared" si="0"/>
        <v>-</v>
      </c>
    </row>
    <row r="10" spans="1:24" ht="12.75" customHeight="1" x14ac:dyDescent="0.35">
      <c r="A10" s="63">
        <v>6112</v>
      </c>
      <c r="B10" s="65" t="s">
        <v>23</v>
      </c>
      <c r="C10" s="247" t="s">
        <v>24</v>
      </c>
      <c r="D10" s="194">
        <v>0</v>
      </c>
      <c r="E10" s="194">
        <v>0</v>
      </c>
      <c r="F10" s="45" t="str">
        <f t="shared" si="0"/>
        <v>-</v>
      </c>
    </row>
    <row r="11" spans="1:24" ht="12.75" customHeight="1" x14ac:dyDescent="0.35">
      <c r="A11" s="63">
        <v>6113</v>
      </c>
      <c r="B11" s="65" t="s">
        <v>25</v>
      </c>
      <c r="C11" s="247" t="s">
        <v>26</v>
      </c>
      <c r="D11" s="194">
        <v>0</v>
      </c>
      <c r="E11" s="194">
        <v>0</v>
      </c>
      <c r="F11" s="45" t="str">
        <f t="shared" si="0"/>
        <v>-</v>
      </c>
    </row>
    <row r="12" spans="1:24" ht="12.75" customHeight="1" x14ac:dyDescent="0.35">
      <c r="A12" s="63">
        <v>6114</v>
      </c>
      <c r="B12" s="65" t="s">
        <v>27</v>
      </c>
      <c r="C12" s="247" t="s">
        <v>28</v>
      </c>
      <c r="D12" s="194">
        <v>0</v>
      </c>
      <c r="E12" s="194">
        <v>0</v>
      </c>
      <c r="F12" s="45" t="str">
        <f t="shared" si="0"/>
        <v>-</v>
      </c>
    </row>
    <row r="13" spans="1:24" ht="12.75" customHeight="1" x14ac:dyDescent="0.35">
      <c r="A13" s="63">
        <v>6115</v>
      </c>
      <c r="B13" s="65" t="s">
        <v>29</v>
      </c>
      <c r="C13" s="247" t="s">
        <v>30</v>
      </c>
      <c r="D13" s="194">
        <v>0</v>
      </c>
      <c r="E13" s="194">
        <v>0</v>
      </c>
      <c r="F13" s="45" t="str">
        <f t="shared" si="0"/>
        <v>-</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0</v>
      </c>
      <c r="E15" s="194">
        <v>0</v>
      </c>
      <c r="F15" s="45" t="str">
        <f t="shared" si="0"/>
        <v>-</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0</v>
      </c>
      <c r="E23" s="60">
        <f t="shared" si="2"/>
        <v>0</v>
      </c>
      <c r="F23" s="45" t="str">
        <f t="shared" si="0"/>
        <v>-</v>
      </c>
    </row>
    <row r="24" spans="1:6" ht="12.75" customHeight="1" x14ac:dyDescent="0.35">
      <c r="A24" s="63">
        <v>6131</v>
      </c>
      <c r="B24" s="65" t="s">
        <v>51</v>
      </c>
      <c r="C24" s="247" t="s">
        <v>52</v>
      </c>
      <c r="D24" s="194">
        <v>0</v>
      </c>
      <c r="E24" s="194">
        <v>0</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0</v>
      </c>
      <c r="E27" s="194">
        <v>0</v>
      </c>
      <c r="F27" s="45" t="str">
        <f t="shared" si="0"/>
        <v>-</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0</v>
      </c>
      <c r="E29" s="60">
        <f>SUM(E30:E35)</f>
        <v>0</v>
      </c>
      <c r="F29" s="45" t="str">
        <f t="shared" si="0"/>
        <v>-</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0</v>
      </c>
      <c r="E31" s="194">
        <v>0</v>
      </c>
      <c r="F31" s="45" t="str">
        <f t="shared" si="0"/>
        <v>-</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1992.8</v>
      </c>
      <c r="E49" s="60">
        <f>E50+E53+E58+E61+E64+E68+E71+E74+E77</f>
        <v>0</v>
      </c>
      <c r="F49" s="45">
        <f t="shared" si="0"/>
        <v>0</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0</v>
      </c>
      <c r="E58" s="60">
        <f t="shared" si="9"/>
        <v>0</v>
      </c>
      <c r="F58" s="45" t="str">
        <f t="shared" si="0"/>
        <v>-</v>
      </c>
    </row>
    <row r="59" spans="1:6" ht="11.65" x14ac:dyDescent="0.35">
      <c r="A59" s="63">
        <v>6331</v>
      </c>
      <c r="B59" s="65" t="s">
        <v>121</v>
      </c>
      <c r="C59" s="247" t="s">
        <v>122</v>
      </c>
      <c r="D59" s="194">
        <v>0</v>
      </c>
      <c r="E59" s="194">
        <v>0</v>
      </c>
      <c r="F59" s="45" t="str">
        <f t="shared" si="0"/>
        <v>-</v>
      </c>
    </row>
    <row r="60" spans="1:6" ht="11.65" x14ac:dyDescent="0.35">
      <c r="A60" s="63">
        <v>6332</v>
      </c>
      <c r="B60" s="65" t="s">
        <v>123</v>
      </c>
      <c r="C60" s="247" t="s">
        <v>124</v>
      </c>
      <c r="D60" s="194">
        <v>0</v>
      </c>
      <c r="E60" s="194">
        <v>0</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0</v>
      </c>
      <c r="E64" s="60">
        <f>SUM(E65:E67)</f>
        <v>0</v>
      </c>
      <c r="F64" s="45" t="str">
        <f t="shared" si="0"/>
        <v>-</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0</v>
      </c>
      <c r="E67" s="192">
        <v>0</v>
      </c>
      <c r="F67" s="71" t="str">
        <f t="shared" si="0"/>
        <v>-</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1992.8</v>
      </c>
      <c r="E74" s="60">
        <f t="shared" si="13"/>
        <v>0</v>
      </c>
      <c r="F74" s="45">
        <f t="shared" si="0"/>
        <v>0</v>
      </c>
    </row>
    <row r="75" spans="1:6" ht="12.75" customHeight="1" x14ac:dyDescent="0.35">
      <c r="A75" s="63" t="s">
        <v>153</v>
      </c>
      <c r="B75" s="65" t="s">
        <v>154</v>
      </c>
      <c r="C75" s="247" t="s">
        <v>153</v>
      </c>
      <c r="D75" s="194">
        <v>1992.8</v>
      </c>
      <c r="E75" s="194">
        <v>0</v>
      </c>
      <c r="F75" s="45">
        <f t="shared" si="0"/>
        <v>0</v>
      </c>
    </row>
    <row r="76" spans="1:6" ht="12.75" customHeight="1" x14ac:dyDescent="0.35">
      <c r="A76" s="63" t="s">
        <v>155</v>
      </c>
      <c r="B76" s="65" t="s">
        <v>156</v>
      </c>
      <c r="C76" s="247" t="s">
        <v>155</v>
      </c>
      <c r="D76" s="194">
        <v>0</v>
      </c>
      <c r="E76" s="194">
        <v>0</v>
      </c>
      <c r="F76" s="45" t="str">
        <f t="shared" si="0"/>
        <v>-</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0</v>
      </c>
      <c r="E82" s="60">
        <f t="shared" si="15"/>
        <v>0</v>
      </c>
      <c r="F82" s="45" t="str">
        <f t="shared" si="0"/>
        <v>-</v>
      </c>
    </row>
    <row r="83" spans="1:6" ht="12.75" customHeight="1" x14ac:dyDescent="0.35">
      <c r="A83" s="63">
        <v>641</v>
      </c>
      <c r="B83" s="64" t="s">
        <v>169</v>
      </c>
      <c r="C83" s="247" t="s">
        <v>170</v>
      </c>
      <c r="D83" s="60">
        <f t="shared" ref="D83:E83" si="16">SUM(D84:D90)</f>
        <v>0</v>
      </c>
      <c r="E83" s="60">
        <f t="shared" si="16"/>
        <v>0</v>
      </c>
      <c r="F83" s="45" t="str">
        <f t="shared" si="0"/>
        <v>-</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0</v>
      </c>
      <c r="E85" s="194">
        <v>0</v>
      </c>
      <c r="F85" s="45" t="str">
        <f t="shared" si="0"/>
        <v>-</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0</v>
      </c>
      <c r="E91" s="60">
        <f t="shared" si="17"/>
        <v>0</v>
      </c>
      <c r="F91" s="45" t="str">
        <f t="shared" si="0"/>
        <v>-</v>
      </c>
    </row>
    <row r="92" spans="1:6" ht="12.75" customHeight="1" x14ac:dyDescent="0.35">
      <c r="A92" s="63">
        <v>6421</v>
      </c>
      <c r="B92" s="64" t="s">
        <v>187</v>
      </c>
      <c r="C92" s="247" t="s">
        <v>188</v>
      </c>
      <c r="D92" s="194">
        <v>0</v>
      </c>
      <c r="E92" s="194">
        <v>0</v>
      </c>
      <c r="F92" s="45" t="str">
        <f t="shared" si="0"/>
        <v>-</v>
      </c>
    </row>
    <row r="93" spans="1:6" ht="12.75" customHeight="1" x14ac:dyDescent="0.35">
      <c r="A93" s="63">
        <v>6422</v>
      </c>
      <c r="B93" s="64" t="s">
        <v>189</v>
      </c>
      <c r="C93" s="247" t="s">
        <v>190</v>
      </c>
      <c r="D93" s="194">
        <v>0</v>
      </c>
      <c r="E93" s="194">
        <v>0</v>
      </c>
      <c r="F93" s="45" t="str">
        <f t="shared" si="0"/>
        <v>-</v>
      </c>
    </row>
    <row r="94" spans="1:6" ht="12.75" customHeight="1" x14ac:dyDescent="0.35">
      <c r="A94" s="63">
        <v>6423</v>
      </c>
      <c r="B94" s="64" t="s">
        <v>191</v>
      </c>
      <c r="C94" s="247" t="s">
        <v>192</v>
      </c>
      <c r="D94" s="194">
        <v>0</v>
      </c>
      <c r="E94" s="194">
        <v>0</v>
      </c>
      <c r="F94" s="45" t="str">
        <f t="shared" si="0"/>
        <v>-</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0</v>
      </c>
      <c r="E97" s="194">
        <v>0</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0</v>
      </c>
      <c r="E106" s="60">
        <f>E107+E112+E120+E124</f>
        <v>0</v>
      </c>
      <c r="F106" s="45" t="str">
        <f t="shared" si="0"/>
        <v>-</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0</v>
      </c>
      <c r="E111" s="194">
        <v>0</v>
      </c>
      <c r="F111" s="45" t="str">
        <f t="shared" si="0"/>
        <v>-</v>
      </c>
    </row>
    <row r="112" spans="1:6" ht="12.75" customHeight="1" x14ac:dyDescent="0.35">
      <c r="A112" s="63">
        <v>652</v>
      </c>
      <c r="B112" s="64" t="s">
        <v>227</v>
      </c>
      <c r="C112" s="247" t="s">
        <v>228</v>
      </c>
      <c r="D112" s="60">
        <f t="shared" ref="D112:E112" si="20">SUM(D113:D119)</f>
        <v>0</v>
      </c>
      <c r="E112" s="60">
        <f t="shared" si="20"/>
        <v>0</v>
      </c>
      <c r="F112" s="45" t="str">
        <f t="shared" si="0"/>
        <v>-</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0</v>
      </c>
      <c r="E115" s="194">
        <v>0</v>
      </c>
      <c r="F115" s="45" t="str">
        <f t="shared" si="0"/>
        <v>-</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0</v>
      </c>
      <c r="E117" s="194">
        <v>0</v>
      </c>
      <c r="F117" s="45" t="str">
        <f t="shared" si="0"/>
        <v>-</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0</v>
      </c>
      <c r="E120" s="60">
        <f t="shared" si="21"/>
        <v>0</v>
      </c>
      <c r="F120" s="45" t="str">
        <f t="shared" si="0"/>
        <v>-</v>
      </c>
    </row>
    <row r="121" spans="1:6" ht="12.75" customHeight="1" x14ac:dyDescent="0.35">
      <c r="A121" s="63">
        <v>6531</v>
      </c>
      <c r="B121" s="64" t="s">
        <v>245</v>
      </c>
      <c r="C121" s="247" t="s">
        <v>246</v>
      </c>
      <c r="D121" s="194">
        <v>0</v>
      </c>
      <c r="E121" s="194">
        <v>0</v>
      </c>
      <c r="F121" s="45" t="str">
        <f t="shared" si="0"/>
        <v>-</v>
      </c>
    </row>
    <row r="122" spans="1:6" ht="12.75" customHeight="1" x14ac:dyDescent="0.35">
      <c r="A122" s="63">
        <v>6532</v>
      </c>
      <c r="B122" s="64" t="s">
        <v>247</v>
      </c>
      <c r="C122" s="247" t="s">
        <v>248</v>
      </c>
      <c r="D122" s="194">
        <v>0</v>
      </c>
      <c r="E122" s="194">
        <v>0</v>
      </c>
      <c r="F122" s="45" t="str">
        <f t="shared" si="0"/>
        <v>-</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0</v>
      </c>
      <c r="E125" s="60">
        <f t="shared" si="22"/>
        <v>0</v>
      </c>
      <c r="F125" s="45" t="str">
        <f t="shared" si="0"/>
        <v>-</v>
      </c>
    </row>
    <row r="126" spans="1:6" ht="12.75" customHeight="1" x14ac:dyDescent="0.35">
      <c r="A126" s="63">
        <v>661</v>
      </c>
      <c r="B126" s="65" t="s">
        <v>255</v>
      </c>
      <c r="C126" s="247" t="s">
        <v>256</v>
      </c>
      <c r="D126" s="60">
        <f t="shared" ref="D126:E126" si="23">SUM(D127:D128)</f>
        <v>0</v>
      </c>
      <c r="E126" s="60">
        <f t="shared" si="23"/>
        <v>0</v>
      </c>
      <c r="F126" s="45" t="str">
        <f t="shared" si="0"/>
        <v>-</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0</v>
      </c>
      <c r="E128" s="194">
        <v>0</v>
      </c>
      <c r="F128" s="45" t="str">
        <f t="shared" si="0"/>
        <v>-</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129699.15000000001</v>
      </c>
      <c r="E134" s="60">
        <f t="shared" si="25"/>
        <v>153357.29999999999</v>
      </c>
      <c r="F134" s="45">
        <f t="shared" ref="F134:F229" si="26">IF(D134&lt;&gt;0,IF(E134/D134&gt;=100,"&gt;&gt;100",E134/D134*100),"-")</f>
        <v>118.24079032129353</v>
      </c>
    </row>
    <row r="135" spans="1:6" ht="23.25" x14ac:dyDescent="0.35">
      <c r="A135" s="63">
        <v>671</v>
      </c>
      <c r="B135" s="182" t="s">
        <v>273</v>
      </c>
      <c r="C135" s="247" t="s">
        <v>274</v>
      </c>
      <c r="D135" s="60">
        <f t="shared" ref="D135:E135" si="27">SUM(D136:D138)</f>
        <v>129699.15000000001</v>
      </c>
      <c r="E135" s="60">
        <f t="shared" si="27"/>
        <v>153357.29999999999</v>
      </c>
      <c r="F135" s="45">
        <f t="shared" si="26"/>
        <v>118.24079032129353</v>
      </c>
    </row>
    <row r="136" spans="1:6" ht="12.75" customHeight="1" x14ac:dyDescent="0.35">
      <c r="A136" s="63">
        <v>6711</v>
      </c>
      <c r="B136" s="65" t="s">
        <v>275</v>
      </c>
      <c r="C136" s="247" t="s">
        <v>276</v>
      </c>
      <c r="D136" s="194">
        <v>127331.19</v>
      </c>
      <c r="E136" s="194">
        <v>153357.29999999999</v>
      </c>
      <c r="F136" s="45">
        <f t="shared" si="26"/>
        <v>120.43969745354613</v>
      </c>
    </row>
    <row r="137" spans="1:6" ht="23.25" x14ac:dyDescent="0.35">
      <c r="A137" s="63">
        <v>6712</v>
      </c>
      <c r="B137" s="182" t="s">
        <v>277</v>
      </c>
      <c r="C137" s="247" t="s">
        <v>278</v>
      </c>
      <c r="D137" s="194">
        <v>2367.96</v>
      </c>
      <c r="E137" s="194">
        <v>0</v>
      </c>
      <c r="F137" s="45">
        <f t="shared" si="26"/>
        <v>0</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0</v>
      </c>
      <c r="E140" s="60">
        <f t="shared" si="28"/>
        <v>0</v>
      </c>
      <c r="F140" s="45" t="str">
        <f t="shared" si="26"/>
        <v>-</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0</v>
      </c>
      <c r="E151" s="194">
        <v>0</v>
      </c>
      <c r="F151" s="45" t="str">
        <f t="shared" si="26"/>
        <v>-</v>
      </c>
    </row>
    <row r="152" spans="1:6" ht="12.75" customHeight="1" x14ac:dyDescent="0.35">
      <c r="A152" s="63">
        <v>3</v>
      </c>
      <c r="B152" s="64" t="s">
        <v>307</v>
      </c>
      <c r="C152" s="247" t="s">
        <v>13</v>
      </c>
      <c r="D152" s="60">
        <f>D153+D164+D202+D221+D230+D262+D273</f>
        <v>187484.84999999998</v>
      </c>
      <c r="E152" s="60">
        <f>E153+E164+E202+E221+E230+E262+E273</f>
        <v>207417.19</v>
      </c>
      <c r="F152" s="45">
        <f t="shared" si="26"/>
        <v>110.63144035371393</v>
      </c>
    </row>
    <row r="153" spans="1:6" ht="12.75" customHeight="1" x14ac:dyDescent="0.35">
      <c r="A153" s="63">
        <v>31</v>
      </c>
      <c r="B153" s="64" t="s">
        <v>308</v>
      </c>
      <c r="C153" s="247" t="s">
        <v>309</v>
      </c>
      <c r="D153" s="60">
        <f t="shared" ref="D153:E153" si="30">D154+D159+D160</f>
        <v>165392.71</v>
      </c>
      <c r="E153" s="60">
        <f t="shared" si="30"/>
        <v>180445.75</v>
      </c>
      <c r="F153" s="45">
        <f t="shared" si="26"/>
        <v>109.10139267927832</v>
      </c>
    </row>
    <row r="154" spans="1:6" ht="12.75" customHeight="1" x14ac:dyDescent="0.35">
      <c r="A154" s="63">
        <v>311</v>
      </c>
      <c r="B154" s="64" t="s">
        <v>310</v>
      </c>
      <c r="C154" s="247" t="s">
        <v>311</v>
      </c>
      <c r="D154" s="60">
        <f t="shared" ref="D154:E154" si="31">SUM(D155:D158)</f>
        <v>137010.31</v>
      </c>
      <c r="E154" s="60">
        <f t="shared" si="31"/>
        <v>150121.32</v>
      </c>
      <c r="F154" s="45">
        <f t="shared" si="26"/>
        <v>109.56936014523286</v>
      </c>
    </row>
    <row r="155" spans="1:6" ht="12.75" customHeight="1" x14ac:dyDescent="0.35">
      <c r="A155" s="63">
        <v>3111</v>
      </c>
      <c r="B155" s="64" t="s">
        <v>312</v>
      </c>
      <c r="C155" s="247" t="s">
        <v>313</v>
      </c>
      <c r="D155" s="194">
        <v>137010.31</v>
      </c>
      <c r="E155" s="194">
        <v>150121.32</v>
      </c>
      <c r="F155" s="45">
        <f t="shared" si="26"/>
        <v>109.56936014523286</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6741.44</v>
      </c>
      <c r="E159" s="194">
        <v>6300</v>
      </c>
      <c r="F159" s="45">
        <f t="shared" si="26"/>
        <v>93.451844116390575</v>
      </c>
    </row>
    <row r="160" spans="1:6" ht="12.75" customHeight="1" x14ac:dyDescent="0.35">
      <c r="A160" s="63">
        <v>313</v>
      </c>
      <c r="B160" s="65" t="s">
        <v>322</v>
      </c>
      <c r="C160" s="247" t="s">
        <v>323</v>
      </c>
      <c r="D160" s="60">
        <f t="shared" ref="D160:E160" si="32">SUM(D161:D163)</f>
        <v>21640.959999999999</v>
      </c>
      <c r="E160" s="60">
        <f t="shared" si="32"/>
        <v>24024.43</v>
      </c>
      <c r="F160" s="45">
        <f t="shared" si="26"/>
        <v>111.01369809842079</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21640.959999999999</v>
      </c>
      <c r="E162" s="194">
        <v>24024.43</v>
      </c>
      <c r="F162" s="45">
        <f t="shared" si="26"/>
        <v>111.01369809842079</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22092.12</v>
      </c>
      <c r="E164" s="60">
        <f>E165+E170+E178+E188+E189+E194</f>
        <v>26968.18</v>
      </c>
      <c r="F164" s="45">
        <f t="shared" si="26"/>
        <v>122.07148974385437</v>
      </c>
    </row>
    <row r="165" spans="1:6" ht="12.75" customHeight="1" x14ac:dyDescent="0.35">
      <c r="A165" s="63">
        <v>321</v>
      </c>
      <c r="B165" s="64" t="s">
        <v>332</v>
      </c>
      <c r="C165" s="247" t="s">
        <v>333</v>
      </c>
      <c r="D165" s="60">
        <f t="shared" ref="D165:E165" si="33">SUM(D166:D169)</f>
        <v>4561.6099999999997</v>
      </c>
      <c r="E165" s="60">
        <f t="shared" si="33"/>
        <v>6183.46</v>
      </c>
      <c r="F165" s="45">
        <f t="shared" si="26"/>
        <v>135.55433279039639</v>
      </c>
    </row>
    <row r="166" spans="1:6" ht="12.75" customHeight="1" x14ac:dyDescent="0.35">
      <c r="A166" s="63">
        <v>3211</v>
      </c>
      <c r="B166" s="64" t="s">
        <v>334</v>
      </c>
      <c r="C166" s="247" t="s">
        <v>335</v>
      </c>
      <c r="D166" s="194">
        <v>127.17</v>
      </c>
      <c r="E166" s="194">
        <v>989.46</v>
      </c>
      <c r="F166" s="45">
        <f t="shared" si="26"/>
        <v>778.06086341118191</v>
      </c>
    </row>
    <row r="167" spans="1:6" ht="12.75" customHeight="1" x14ac:dyDescent="0.35">
      <c r="A167" s="63">
        <v>3212</v>
      </c>
      <c r="B167" s="64" t="s">
        <v>336</v>
      </c>
      <c r="C167" s="247" t="s">
        <v>337</v>
      </c>
      <c r="D167" s="194">
        <v>4434.4399999999996</v>
      </c>
      <c r="E167" s="194">
        <v>4631.5</v>
      </c>
      <c r="F167" s="45">
        <f t="shared" si="26"/>
        <v>104.44385311335817</v>
      </c>
    </row>
    <row r="168" spans="1:6" ht="12.75" customHeight="1" x14ac:dyDescent="0.35">
      <c r="A168" s="63">
        <v>3213</v>
      </c>
      <c r="B168" s="64" t="s">
        <v>338</v>
      </c>
      <c r="C168" s="247" t="s">
        <v>339</v>
      </c>
      <c r="D168" s="194">
        <v>0</v>
      </c>
      <c r="E168" s="194">
        <v>562.5</v>
      </c>
      <c r="F168" s="45" t="str">
        <f t="shared" si="26"/>
        <v>-</v>
      </c>
    </row>
    <row r="169" spans="1:6" ht="12.75" customHeight="1" x14ac:dyDescent="0.35">
      <c r="A169" s="63">
        <v>3214</v>
      </c>
      <c r="B169" s="64" t="s">
        <v>340</v>
      </c>
      <c r="C169" s="247" t="s">
        <v>341</v>
      </c>
      <c r="D169" s="194">
        <v>0</v>
      </c>
      <c r="E169" s="194">
        <v>0</v>
      </c>
      <c r="F169" s="45" t="str">
        <f t="shared" si="26"/>
        <v>-</v>
      </c>
    </row>
    <row r="170" spans="1:6" ht="12.75" customHeight="1" x14ac:dyDescent="0.35">
      <c r="A170" s="63">
        <v>322</v>
      </c>
      <c r="B170" s="64" t="s">
        <v>342</v>
      </c>
      <c r="C170" s="247" t="s">
        <v>343</v>
      </c>
      <c r="D170" s="60">
        <f t="shared" ref="D170:E170" si="34">SUM(D171:D177)</f>
        <v>2622.04</v>
      </c>
      <c r="E170" s="60">
        <f t="shared" si="34"/>
        <v>1973.8100000000002</v>
      </c>
      <c r="F170" s="45">
        <f t="shared" si="26"/>
        <v>75.27764641271682</v>
      </c>
    </row>
    <row r="171" spans="1:6" ht="12.75" customHeight="1" x14ac:dyDescent="0.35">
      <c r="A171" s="63">
        <v>3221</v>
      </c>
      <c r="B171" s="64" t="s">
        <v>344</v>
      </c>
      <c r="C171" s="247" t="s">
        <v>345</v>
      </c>
      <c r="D171" s="194">
        <v>2153.12</v>
      </c>
      <c r="E171" s="194">
        <v>1320.93</v>
      </c>
      <c r="F171" s="45">
        <f t="shared" si="26"/>
        <v>61.349576428624509</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468.92</v>
      </c>
      <c r="E173" s="194">
        <v>613.20000000000005</v>
      </c>
      <c r="F173" s="45">
        <f t="shared" si="26"/>
        <v>130.76857459694617</v>
      </c>
    </row>
    <row r="174" spans="1:6" ht="12.75" customHeight="1" x14ac:dyDescent="0.35">
      <c r="A174" s="63">
        <v>3224</v>
      </c>
      <c r="B174" s="65" t="s">
        <v>350</v>
      </c>
      <c r="C174" s="247" t="s">
        <v>351</v>
      </c>
      <c r="D174" s="194">
        <v>0</v>
      </c>
      <c r="E174" s="194">
        <v>0</v>
      </c>
      <c r="F174" s="45" t="str">
        <f t="shared" si="26"/>
        <v>-</v>
      </c>
    </row>
    <row r="175" spans="1:6" ht="12.75" customHeight="1" x14ac:dyDescent="0.35">
      <c r="A175" s="63">
        <v>3225</v>
      </c>
      <c r="B175" s="65" t="s">
        <v>352</v>
      </c>
      <c r="C175" s="247" t="s">
        <v>353</v>
      </c>
      <c r="D175" s="194">
        <v>0</v>
      </c>
      <c r="E175" s="194">
        <v>39.68</v>
      </c>
      <c r="F175" s="45" t="str">
        <f t="shared" si="26"/>
        <v>-</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10832.4</v>
      </c>
      <c r="E178" s="60">
        <f t="shared" si="35"/>
        <v>14560.66</v>
      </c>
      <c r="F178" s="45">
        <f t="shared" si="26"/>
        <v>134.41767290720432</v>
      </c>
    </row>
    <row r="179" spans="1:6" ht="12.75" customHeight="1" x14ac:dyDescent="0.35">
      <c r="A179" s="63">
        <v>3231</v>
      </c>
      <c r="B179" s="65" t="s">
        <v>360</v>
      </c>
      <c r="C179" s="247" t="s">
        <v>361</v>
      </c>
      <c r="D179" s="194">
        <v>1606.01</v>
      </c>
      <c r="E179" s="194">
        <v>2173.85</v>
      </c>
      <c r="F179" s="45">
        <f t="shared" si="26"/>
        <v>135.35718955672752</v>
      </c>
    </row>
    <row r="180" spans="1:6" ht="12.75" customHeight="1" x14ac:dyDescent="0.35">
      <c r="A180" s="63">
        <v>3232</v>
      </c>
      <c r="B180" s="65" t="s">
        <v>362</v>
      </c>
      <c r="C180" s="247" t="s">
        <v>363</v>
      </c>
      <c r="D180" s="194">
        <v>0</v>
      </c>
      <c r="E180" s="194">
        <v>414.44</v>
      </c>
      <c r="F180" s="45" t="str">
        <f t="shared" si="26"/>
        <v>-</v>
      </c>
    </row>
    <row r="181" spans="1:6" ht="12.75" customHeight="1" x14ac:dyDescent="0.35">
      <c r="A181" s="63">
        <v>3233</v>
      </c>
      <c r="B181" s="65" t="s">
        <v>364</v>
      </c>
      <c r="C181" s="247" t="s">
        <v>365</v>
      </c>
      <c r="D181" s="194">
        <v>807.48</v>
      </c>
      <c r="E181" s="194">
        <v>1356.48</v>
      </c>
      <c r="F181" s="45">
        <f t="shared" si="26"/>
        <v>167.98930004458313</v>
      </c>
    </row>
    <row r="182" spans="1:6" ht="12.75" customHeight="1" x14ac:dyDescent="0.35">
      <c r="A182" s="63">
        <v>3234</v>
      </c>
      <c r="B182" s="65" t="s">
        <v>366</v>
      </c>
      <c r="C182" s="247" t="s">
        <v>367</v>
      </c>
      <c r="D182" s="194">
        <v>38.79</v>
      </c>
      <c r="E182" s="194">
        <v>38.79</v>
      </c>
      <c r="F182" s="45">
        <f t="shared" si="26"/>
        <v>100</v>
      </c>
    </row>
    <row r="183" spans="1:6" ht="12.75" customHeight="1" x14ac:dyDescent="0.35">
      <c r="A183" s="63">
        <v>3235</v>
      </c>
      <c r="B183" s="64" t="s">
        <v>368</v>
      </c>
      <c r="C183" s="247" t="s">
        <v>369</v>
      </c>
      <c r="D183" s="194">
        <v>200.26</v>
      </c>
      <c r="E183" s="194">
        <v>202.5</v>
      </c>
      <c r="F183" s="45">
        <f t="shared" si="26"/>
        <v>101.11854589034255</v>
      </c>
    </row>
    <row r="184" spans="1:6" ht="12.75" customHeight="1" x14ac:dyDescent="0.35">
      <c r="A184" s="63">
        <v>3236</v>
      </c>
      <c r="B184" s="64" t="s">
        <v>370</v>
      </c>
      <c r="C184" s="247" t="s">
        <v>371</v>
      </c>
      <c r="D184" s="194">
        <v>0</v>
      </c>
      <c r="E184" s="194">
        <v>0</v>
      </c>
      <c r="F184" s="45" t="str">
        <f t="shared" si="26"/>
        <v>-</v>
      </c>
    </row>
    <row r="185" spans="1:6" ht="12.75" customHeight="1" x14ac:dyDescent="0.35">
      <c r="A185" s="63">
        <v>3237</v>
      </c>
      <c r="B185" s="64" t="s">
        <v>372</v>
      </c>
      <c r="C185" s="247" t="s">
        <v>373</v>
      </c>
      <c r="D185" s="194">
        <v>3093.75</v>
      </c>
      <c r="E185" s="194">
        <v>3375</v>
      </c>
      <c r="F185" s="45">
        <f t="shared" si="26"/>
        <v>109.09090909090908</v>
      </c>
    </row>
    <row r="186" spans="1:6" ht="12.75" customHeight="1" x14ac:dyDescent="0.35">
      <c r="A186" s="63">
        <v>3238</v>
      </c>
      <c r="B186" s="64" t="s">
        <v>374</v>
      </c>
      <c r="C186" s="247" t="s">
        <v>375</v>
      </c>
      <c r="D186" s="194">
        <v>2149.75</v>
      </c>
      <c r="E186" s="194">
        <v>3324.65</v>
      </c>
      <c r="F186" s="45">
        <f t="shared" si="26"/>
        <v>154.65286661239679</v>
      </c>
    </row>
    <row r="187" spans="1:6" ht="12.75" customHeight="1" x14ac:dyDescent="0.35">
      <c r="A187" s="63">
        <v>3239</v>
      </c>
      <c r="B187" s="64" t="s">
        <v>376</v>
      </c>
      <c r="C187" s="247" t="s">
        <v>377</v>
      </c>
      <c r="D187" s="194">
        <v>2936.36</v>
      </c>
      <c r="E187" s="194">
        <v>3674.95</v>
      </c>
      <c r="F187" s="45">
        <f t="shared" si="26"/>
        <v>125.15325096377828</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4076.07</v>
      </c>
      <c r="E194" s="60">
        <f t="shared" si="36"/>
        <v>4250.25</v>
      </c>
      <c r="F194" s="45">
        <f t="shared" si="26"/>
        <v>104.27323377665249</v>
      </c>
    </row>
    <row r="195" spans="1:6" ht="12.75" customHeight="1" x14ac:dyDescent="0.35">
      <c r="A195" s="63">
        <v>3291</v>
      </c>
      <c r="B195" s="183" t="s">
        <v>392</v>
      </c>
      <c r="C195" s="247" t="s">
        <v>393</v>
      </c>
      <c r="D195" s="194">
        <v>1367.28</v>
      </c>
      <c r="E195" s="194">
        <v>1367.28</v>
      </c>
      <c r="F195" s="45">
        <f t="shared" si="26"/>
        <v>100</v>
      </c>
    </row>
    <row r="196" spans="1:6" ht="12.75" customHeight="1" x14ac:dyDescent="0.35">
      <c r="A196" s="63">
        <v>3292</v>
      </c>
      <c r="B196" s="64" t="s">
        <v>394</v>
      </c>
      <c r="C196" s="247" t="s">
        <v>395</v>
      </c>
      <c r="D196" s="194">
        <v>1283.52</v>
      </c>
      <c r="E196" s="194">
        <v>1283.52</v>
      </c>
      <c r="F196" s="45">
        <f t="shared" si="26"/>
        <v>100</v>
      </c>
    </row>
    <row r="197" spans="1:6" ht="12.75" customHeight="1" x14ac:dyDescent="0.35">
      <c r="A197" s="63">
        <v>3293</v>
      </c>
      <c r="B197" s="64" t="s">
        <v>396</v>
      </c>
      <c r="C197" s="247" t="s">
        <v>397</v>
      </c>
      <c r="D197" s="194">
        <v>338.5</v>
      </c>
      <c r="E197" s="194">
        <v>464.64</v>
      </c>
      <c r="F197" s="45">
        <f t="shared" si="26"/>
        <v>137.26440177252584</v>
      </c>
    </row>
    <row r="198" spans="1:6" ht="12.75" customHeight="1" x14ac:dyDescent="0.35">
      <c r="A198" s="63">
        <v>3294</v>
      </c>
      <c r="B198" s="64" t="s">
        <v>398</v>
      </c>
      <c r="C198" s="247" t="s">
        <v>399</v>
      </c>
      <c r="D198" s="194">
        <v>504.77</v>
      </c>
      <c r="E198" s="194">
        <v>504.81</v>
      </c>
      <c r="F198" s="45">
        <f t="shared" si="26"/>
        <v>100.00792440121245</v>
      </c>
    </row>
    <row r="199" spans="1:6" ht="12.75" customHeight="1" x14ac:dyDescent="0.35">
      <c r="A199" s="63">
        <v>3295</v>
      </c>
      <c r="B199" s="64" t="s">
        <v>400</v>
      </c>
      <c r="C199" s="247" t="s">
        <v>401</v>
      </c>
      <c r="D199" s="194">
        <v>582</v>
      </c>
      <c r="E199" s="194">
        <v>630</v>
      </c>
      <c r="F199" s="45">
        <f t="shared" si="26"/>
        <v>108.24742268041237</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0</v>
      </c>
      <c r="E201" s="194">
        <v>0</v>
      </c>
      <c r="F201" s="45" t="str">
        <f t="shared" si="26"/>
        <v>-</v>
      </c>
    </row>
    <row r="202" spans="1:6" ht="12.75" customHeight="1" x14ac:dyDescent="0.35">
      <c r="A202" s="63">
        <v>34</v>
      </c>
      <c r="B202" s="183" t="s">
        <v>406</v>
      </c>
      <c r="C202" s="247" t="s">
        <v>407</v>
      </c>
      <c r="D202" s="60">
        <f t="shared" ref="D202:E202" si="37">D203+D208+D216</f>
        <v>0.02</v>
      </c>
      <c r="E202" s="60">
        <f t="shared" si="37"/>
        <v>3.26</v>
      </c>
      <c r="F202" s="45" t="str">
        <f t="shared" si="26"/>
        <v>&gt;&gt;100</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0.02</v>
      </c>
      <c r="E216" s="60">
        <f t="shared" si="40"/>
        <v>3.26</v>
      </c>
      <c r="F216" s="45" t="str">
        <f t="shared" si="26"/>
        <v>&gt;&gt;100</v>
      </c>
    </row>
    <row r="217" spans="1:6" ht="12.75" customHeight="1" x14ac:dyDescent="0.35">
      <c r="A217" s="63">
        <v>3431</v>
      </c>
      <c r="B217" s="182" t="s">
        <v>436</v>
      </c>
      <c r="C217" s="247" t="s">
        <v>437</v>
      </c>
      <c r="D217" s="194">
        <v>0</v>
      </c>
      <c r="E217" s="194">
        <v>0</v>
      </c>
      <c r="F217" s="45" t="str">
        <f t="shared" si="26"/>
        <v>-</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0.02</v>
      </c>
      <c r="E219" s="194">
        <v>3.26</v>
      </c>
      <c r="F219" s="45" t="str">
        <f t="shared" si="26"/>
        <v>&gt;&gt;100</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v>0</v>
      </c>
      <c r="E247" s="194">
        <v>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0</v>
      </c>
      <c r="E262" s="60">
        <f t="shared" si="55"/>
        <v>0</v>
      </c>
      <c r="F262" s="45" t="str">
        <f t="shared" ref="F262:F268" si="56">IF(D262&lt;&gt;0,IF(E262/D262&gt;=100,"&gt;&gt;100",E262/D262*100),"-")</f>
        <v>-</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35">
      <c r="A270" s="63">
        <v>3721</v>
      </c>
      <c r="B270" s="65" t="s">
        <v>533</v>
      </c>
      <c r="C270" s="247" t="s">
        <v>534</v>
      </c>
      <c r="D270" s="194">
        <v>0</v>
      </c>
      <c r="E270" s="194">
        <v>0</v>
      </c>
      <c r="F270" s="45" t="str">
        <f t="shared" si="59"/>
        <v>-</v>
      </c>
    </row>
    <row r="271" spans="1:6" ht="12.75" customHeight="1" x14ac:dyDescent="0.35">
      <c r="A271" s="63">
        <v>3722</v>
      </c>
      <c r="B271" s="65" t="s">
        <v>535</v>
      </c>
      <c r="C271" s="247" t="s">
        <v>536</v>
      </c>
      <c r="D271" s="194">
        <v>0</v>
      </c>
      <c r="E271" s="194">
        <v>0</v>
      </c>
      <c r="F271" s="45" t="str">
        <f t="shared" si="59"/>
        <v>-</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5">
      <c r="A274" s="63">
        <v>381</v>
      </c>
      <c r="B274" s="64" t="s">
        <v>541</v>
      </c>
      <c r="C274" s="247" t="s">
        <v>542</v>
      </c>
      <c r="D274" s="60">
        <f t="shared" ref="D274:E274" si="62">SUM(D275:D277)</f>
        <v>0</v>
      </c>
      <c r="E274" s="60">
        <f t="shared" si="62"/>
        <v>0</v>
      </c>
      <c r="F274" s="45" t="str">
        <f t="shared" si="61"/>
        <v>-</v>
      </c>
    </row>
    <row r="275" spans="1:6" ht="12.75" customHeight="1" x14ac:dyDescent="0.35">
      <c r="A275" s="63">
        <v>3811</v>
      </c>
      <c r="B275" s="64" t="s">
        <v>543</v>
      </c>
      <c r="C275" s="247" t="s">
        <v>544</v>
      </c>
      <c r="D275" s="194">
        <v>0</v>
      </c>
      <c r="E275" s="194">
        <v>0</v>
      </c>
      <c r="F275" s="45" t="str">
        <f t="shared" si="61"/>
        <v>-</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551</v>
      </c>
      <c r="C279" s="247" t="s">
        <v>552</v>
      </c>
      <c r="D279" s="194">
        <v>0</v>
      </c>
      <c r="E279" s="194">
        <v>0</v>
      </c>
      <c r="F279" s="45" t="str">
        <f t="shared" si="64"/>
        <v>-</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187484.84999999998</v>
      </c>
      <c r="E299" s="60">
        <f>E152-E297+E298</f>
        <v>207417.19</v>
      </c>
      <c r="F299" s="45">
        <f t="shared" si="68"/>
        <v>110.63144035371393</v>
      </c>
    </row>
    <row r="300" spans="1:6" ht="12.75" customHeight="1" x14ac:dyDescent="0.35">
      <c r="A300" s="63" t="s">
        <v>582</v>
      </c>
      <c r="B300" s="64" t="s">
        <v>593</v>
      </c>
      <c r="C300" s="247" t="s">
        <v>594</v>
      </c>
      <c r="D300" s="60">
        <f>IF(D6&gt;=D299,D6-D299,0)</f>
        <v>0</v>
      </c>
      <c r="E300" s="60">
        <f>IF(E6&gt;=E299,E6-E299,0)</f>
        <v>0</v>
      </c>
      <c r="F300" s="45" t="str">
        <f t="shared" si="68"/>
        <v>-</v>
      </c>
    </row>
    <row r="301" spans="1:6" ht="12.75" customHeight="1" x14ac:dyDescent="0.35">
      <c r="A301" s="63" t="s">
        <v>582</v>
      </c>
      <c r="B301" s="64" t="s">
        <v>595</v>
      </c>
      <c r="C301" s="247" t="s">
        <v>596</v>
      </c>
      <c r="D301" s="60">
        <f>IF(D299&gt;=D6,D299-D6,0)</f>
        <v>55792.899999999965</v>
      </c>
      <c r="E301" s="60">
        <f>IF(E299&gt;=E6,E299-E6,0)</f>
        <v>54059.890000000014</v>
      </c>
      <c r="F301" s="45">
        <f t="shared" si="68"/>
        <v>96.89385208512202</v>
      </c>
    </row>
    <row r="302" spans="1:6" ht="12.75" customHeight="1" x14ac:dyDescent="0.35">
      <c r="A302" s="63">
        <v>92211</v>
      </c>
      <c r="B302" s="64" t="s">
        <v>597</v>
      </c>
      <c r="C302" s="247" t="s">
        <v>598</v>
      </c>
      <c r="D302" s="194">
        <v>0</v>
      </c>
      <c r="E302" s="194">
        <v>33364.270000000019</v>
      </c>
      <c r="F302" s="45" t="str">
        <f t="shared" si="68"/>
        <v>-</v>
      </c>
    </row>
    <row r="303" spans="1:6" ht="12.75" customHeight="1" x14ac:dyDescent="0.35">
      <c r="A303" s="63">
        <v>92221</v>
      </c>
      <c r="B303" s="64" t="s">
        <v>599</v>
      </c>
      <c r="C303" s="247" t="s">
        <v>600</v>
      </c>
      <c r="D303" s="194">
        <v>6515.23</v>
      </c>
      <c r="E303" s="194">
        <v>0</v>
      </c>
      <c r="F303" s="45">
        <f t="shared" si="68"/>
        <v>0</v>
      </c>
    </row>
    <row r="304" spans="1:6" ht="12.75" customHeight="1" x14ac:dyDescent="0.35">
      <c r="A304" s="63">
        <v>96</v>
      </c>
      <c r="B304" s="220" t="s">
        <v>601</v>
      </c>
      <c r="C304" s="247" t="s">
        <v>602</v>
      </c>
      <c r="D304" s="194">
        <v>0</v>
      </c>
      <c r="E304" s="194">
        <v>0</v>
      </c>
      <c r="F304" s="45" t="str">
        <f t="shared" si="68"/>
        <v>-</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6" t="s">
        <v>607</v>
      </c>
      <c r="B307" s="377"/>
      <c r="C307" s="171"/>
      <c r="D307" s="43"/>
      <c r="E307" s="43"/>
      <c r="F307" s="44"/>
    </row>
    <row r="308" spans="1:6" ht="12.75" customHeight="1" x14ac:dyDescent="0.3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5">
      <c r="A309" s="63">
        <v>71</v>
      </c>
      <c r="B309" s="64" t="s">
        <v>610</v>
      </c>
      <c r="C309" s="247" t="s">
        <v>611</v>
      </c>
      <c r="D309" s="60">
        <f t="shared" ref="D309:E309" si="73">D310+D314</f>
        <v>0</v>
      </c>
      <c r="E309" s="60">
        <f t="shared" si="73"/>
        <v>0</v>
      </c>
      <c r="F309" s="45" t="str">
        <f t="shared" si="72"/>
        <v>-</v>
      </c>
    </row>
    <row r="310" spans="1:6" ht="11.65" x14ac:dyDescent="0.35">
      <c r="A310" s="63">
        <v>711</v>
      </c>
      <c r="B310" s="64" t="s">
        <v>612</v>
      </c>
      <c r="C310" s="247" t="s">
        <v>613</v>
      </c>
      <c r="D310" s="60">
        <f t="shared" ref="D310:E310" si="74">SUM(D311:D313)</f>
        <v>0</v>
      </c>
      <c r="E310" s="60">
        <f t="shared" si="74"/>
        <v>0</v>
      </c>
      <c r="F310" s="45" t="str">
        <f t="shared" si="72"/>
        <v>-</v>
      </c>
    </row>
    <row r="311" spans="1:6" ht="12.75" customHeight="1" x14ac:dyDescent="0.35">
      <c r="A311" s="63">
        <v>7111</v>
      </c>
      <c r="B311" s="64" t="s">
        <v>614</v>
      </c>
      <c r="C311" s="247" t="s">
        <v>615</v>
      </c>
      <c r="D311" s="194">
        <v>0</v>
      </c>
      <c r="E311" s="194">
        <v>0</v>
      </c>
      <c r="F311" s="45" t="str">
        <f t="shared" si="72"/>
        <v>-</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2367.96</v>
      </c>
      <c r="E360" s="60">
        <f t="shared" si="86"/>
        <v>0</v>
      </c>
      <c r="F360" s="45">
        <f t="shared" si="72"/>
        <v>0</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2367.96</v>
      </c>
      <c r="E373" s="60">
        <f t="shared" si="90"/>
        <v>0</v>
      </c>
      <c r="F373" s="45">
        <f t="shared" si="72"/>
        <v>0</v>
      </c>
    </row>
    <row r="374" spans="1:6" ht="12.75" customHeight="1" x14ac:dyDescent="0.35">
      <c r="A374" s="63">
        <v>421</v>
      </c>
      <c r="B374" s="64" t="s">
        <v>732</v>
      </c>
      <c r="C374" s="247" t="s">
        <v>733</v>
      </c>
      <c r="D374" s="60">
        <f t="shared" ref="D374:E374" si="91">SUM(D375:D378)</f>
        <v>0</v>
      </c>
      <c r="E374" s="60">
        <f t="shared" si="91"/>
        <v>0</v>
      </c>
      <c r="F374" s="45" t="str">
        <f t="shared" si="72"/>
        <v>-</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0</v>
      </c>
      <c r="F376" s="45" t="str">
        <f t="shared" si="72"/>
        <v>-</v>
      </c>
    </row>
    <row r="377" spans="1:6" ht="12.75" customHeight="1" x14ac:dyDescent="0.35">
      <c r="A377" s="63">
        <v>4213</v>
      </c>
      <c r="B377" s="64" t="s">
        <v>642</v>
      </c>
      <c r="C377" s="247" t="s">
        <v>736</v>
      </c>
      <c r="D377" s="194">
        <v>0</v>
      </c>
      <c r="E377" s="194">
        <v>0</v>
      </c>
      <c r="F377" s="45" t="str">
        <f t="shared" si="72"/>
        <v>-</v>
      </c>
    </row>
    <row r="378" spans="1:6" ht="12.75" customHeight="1" x14ac:dyDescent="0.35">
      <c r="A378" s="63">
        <v>4214</v>
      </c>
      <c r="B378" s="64" t="s">
        <v>644</v>
      </c>
      <c r="C378" s="247" t="s">
        <v>737</v>
      </c>
      <c r="D378" s="194">
        <v>0</v>
      </c>
      <c r="E378" s="194">
        <v>0</v>
      </c>
      <c r="F378" s="45" t="str">
        <f t="shared" si="72"/>
        <v>-</v>
      </c>
    </row>
    <row r="379" spans="1:6" ht="12.75" customHeight="1" x14ac:dyDescent="0.35">
      <c r="A379" s="63">
        <v>422</v>
      </c>
      <c r="B379" s="64" t="s">
        <v>738</v>
      </c>
      <c r="C379" s="247" t="s">
        <v>739</v>
      </c>
      <c r="D379" s="60">
        <f t="shared" ref="D379:E379" si="92">SUM(D380:D387)</f>
        <v>2367.96</v>
      </c>
      <c r="E379" s="60">
        <f t="shared" si="92"/>
        <v>0</v>
      </c>
      <c r="F379" s="45">
        <f t="shared" si="72"/>
        <v>0</v>
      </c>
    </row>
    <row r="380" spans="1:6" ht="12.75" customHeight="1" x14ac:dyDescent="0.35">
      <c r="A380" s="63">
        <v>4221</v>
      </c>
      <c r="B380" s="64" t="s">
        <v>648</v>
      </c>
      <c r="C380" s="247" t="s">
        <v>740</v>
      </c>
      <c r="D380" s="194">
        <v>2367.96</v>
      </c>
      <c r="E380" s="194">
        <v>0</v>
      </c>
      <c r="F380" s="45">
        <f t="shared" si="72"/>
        <v>0</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0</v>
      </c>
      <c r="E382" s="194">
        <v>0</v>
      </c>
      <c r="F382" s="45" t="str">
        <f t="shared" si="72"/>
        <v>-</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0</v>
      </c>
      <c r="E386" s="194">
        <v>0</v>
      </c>
      <c r="F386" s="45" t="str">
        <f t="shared" si="72"/>
        <v>-</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0</v>
      </c>
      <c r="E412" s="60">
        <f t="shared" si="100"/>
        <v>0</v>
      </c>
      <c r="F412" s="45" t="str">
        <f t="shared" si="72"/>
        <v>-</v>
      </c>
    </row>
    <row r="413" spans="1:6" ht="12.75" customHeight="1" x14ac:dyDescent="0.35">
      <c r="A413" s="63">
        <v>451</v>
      </c>
      <c r="B413" s="64" t="s">
        <v>785</v>
      </c>
      <c r="C413" s="247" t="s">
        <v>786</v>
      </c>
      <c r="D413" s="194">
        <v>0</v>
      </c>
      <c r="E413" s="194">
        <v>0</v>
      </c>
      <c r="F413" s="45" t="str">
        <f t="shared" si="72"/>
        <v>-</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2367.96</v>
      </c>
      <c r="E418" s="60">
        <f t="shared" si="102"/>
        <v>0</v>
      </c>
      <c r="F418" s="45">
        <f t="shared" si="72"/>
        <v>0</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0</v>
      </c>
      <c r="F420" s="45" t="str">
        <f t="shared" si="72"/>
        <v>-</v>
      </c>
    </row>
    <row r="421" spans="1:6" ht="12.75" customHeight="1" x14ac:dyDescent="0.35">
      <c r="A421" s="63">
        <v>97</v>
      </c>
      <c r="B421" s="220" t="s">
        <v>801</v>
      </c>
      <c r="C421" s="247" t="s">
        <v>802</v>
      </c>
      <c r="D421" s="194">
        <v>0</v>
      </c>
      <c r="E421" s="194">
        <v>0</v>
      </c>
      <c r="F421" s="45" t="str">
        <f t="shared" si="72"/>
        <v>-</v>
      </c>
    </row>
    <row r="422" spans="1:6" ht="12.75" customHeight="1" x14ac:dyDescent="0.35">
      <c r="A422" s="63" t="s">
        <v>582</v>
      </c>
      <c r="B422" s="64" t="s">
        <v>803</v>
      </c>
      <c r="C422" s="247" t="s">
        <v>804</v>
      </c>
      <c r="D422" s="60">
        <f>D6+D308</f>
        <v>131691.95000000001</v>
      </c>
      <c r="E422" s="60">
        <f>E6+E308</f>
        <v>153357.29999999999</v>
      </c>
      <c r="F422" s="45">
        <f t="shared" si="72"/>
        <v>116.45153709091556</v>
      </c>
    </row>
    <row r="423" spans="1:6" ht="12.75" customHeight="1" x14ac:dyDescent="0.35">
      <c r="A423" s="63" t="s">
        <v>582</v>
      </c>
      <c r="B423" s="64" t="s">
        <v>805</v>
      </c>
      <c r="C423" s="247" t="s">
        <v>806</v>
      </c>
      <c r="D423" s="60">
        <f t="shared" ref="D423:E423" si="103">D299+D360</f>
        <v>189852.80999999997</v>
      </c>
      <c r="E423" s="60">
        <f t="shared" si="103"/>
        <v>207417.19</v>
      </c>
      <c r="F423" s="45">
        <f t="shared" si="72"/>
        <v>109.25157757738747</v>
      </c>
    </row>
    <row r="424" spans="1:6" ht="12.75" customHeight="1" x14ac:dyDescent="0.35">
      <c r="A424" s="63" t="s">
        <v>582</v>
      </c>
      <c r="B424" s="64" t="s">
        <v>807</v>
      </c>
      <c r="C424" s="247" t="s">
        <v>808</v>
      </c>
      <c r="D424" s="60">
        <f t="shared" ref="D424:E424" si="104">IF(D422&gt;=D423,D422-D423,0)</f>
        <v>0</v>
      </c>
      <c r="E424" s="60">
        <f t="shared" si="104"/>
        <v>0</v>
      </c>
      <c r="F424" s="45" t="str">
        <f t="shared" si="72"/>
        <v>-</v>
      </c>
    </row>
    <row r="425" spans="1:6" ht="12.75" customHeight="1" x14ac:dyDescent="0.35">
      <c r="A425" s="63" t="s">
        <v>582</v>
      </c>
      <c r="B425" s="64" t="s">
        <v>809</v>
      </c>
      <c r="C425" s="247" t="s">
        <v>810</v>
      </c>
      <c r="D425" s="60">
        <f t="shared" ref="D425:E425" si="105">IF(D423&gt;=D422,D423-D422,0)</f>
        <v>58160.859999999957</v>
      </c>
      <c r="E425" s="60">
        <f t="shared" si="105"/>
        <v>54059.890000000014</v>
      </c>
      <c r="F425" s="45">
        <f t="shared" si="72"/>
        <v>92.948917880512866</v>
      </c>
    </row>
    <row r="426" spans="1:6" ht="12.75" customHeight="1" x14ac:dyDescent="0.35">
      <c r="A426" s="251" t="s">
        <v>811</v>
      </c>
      <c r="B426" s="183" t="s">
        <v>812</v>
      </c>
      <c r="C426" s="252" t="s">
        <v>813</v>
      </c>
      <c r="D426" s="60">
        <f t="shared" ref="D426:E426" si="106">IF(D302-D303+D419-D420&gt;=0,D302-D303+D419-D420,0)</f>
        <v>0</v>
      </c>
      <c r="E426" s="60">
        <f t="shared" si="106"/>
        <v>33364.270000000019</v>
      </c>
      <c r="F426" s="45" t="str">
        <f t="shared" si="72"/>
        <v>-</v>
      </c>
    </row>
    <row r="427" spans="1:6" ht="12.75" customHeight="1" x14ac:dyDescent="0.35">
      <c r="A427" s="251" t="s">
        <v>811</v>
      </c>
      <c r="B427" s="64" t="s">
        <v>814</v>
      </c>
      <c r="C427" s="252" t="s">
        <v>815</v>
      </c>
      <c r="D427" s="60">
        <f t="shared" ref="D427:E427" si="107">IF(D303-D302+D420-D419&gt;=0,D303-D302+D420-D419,0)</f>
        <v>6515.23</v>
      </c>
      <c r="E427" s="60">
        <f t="shared" si="107"/>
        <v>0</v>
      </c>
      <c r="F427" s="45">
        <f t="shared" si="72"/>
        <v>0</v>
      </c>
    </row>
    <row r="428" spans="1:6" ht="23.25" x14ac:dyDescent="0.3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35">
      <c r="A429" s="376" t="s">
        <v>819</v>
      </c>
      <c r="B429" s="377"/>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131691.95000000001</v>
      </c>
      <c r="E643" s="60">
        <f>E422+E430</f>
        <v>153357.29999999999</v>
      </c>
      <c r="F643" s="45">
        <f t="shared" si="109"/>
        <v>116.45153709091556</v>
      </c>
    </row>
    <row r="644" spans="1:6" ht="12.75" customHeight="1" x14ac:dyDescent="0.35">
      <c r="A644" s="63" t="s">
        <v>582</v>
      </c>
      <c r="B644" s="64" t="s">
        <v>1238</v>
      </c>
      <c r="C644" s="247" t="s">
        <v>1239</v>
      </c>
      <c r="D644" s="60">
        <f>D423+D535</f>
        <v>189852.80999999997</v>
      </c>
      <c r="E644" s="60">
        <f>E423+E535</f>
        <v>207417.19</v>
      </c>
      <c r="F644" s="45">
        <f t="shared" si="109"/>
        <v>109.25157757738747</v>
      </c>
    </row>
    <row r="645" spans="1:6" ht="12.75" customHeight="1" x14ac:dyDescent="0.35">
      <c r="A645" s="63" t="s">
        <v>582</v>
      </c>
      <c r="B645" s="64" t="s">
        <v>1240</v>
      </c>
      <c r="C645" s="247" t="s">
        <v>1241</v>
      </c>
      <c r="D645" s="60">
        <f t="shared" ref="D645:E645" si="163">IF(D643&gt;=D644,D643-D644,0)</f>
        <v>0</v>
      </c>
      <c r="E645" s="60">
        <f t="shared" si="163"/>
        <v>0</v>
      </c>
      <c r="F645" s="45" t="str">
        <f t="shared" si="109"/>
        <v>-</v>
      </c>
    </row>
    <row r="646" spans="1:6" ht="12.75" customHeight="1" x14ac:dyDescent="0.35">
      <c r="A646" s="63" t="s">
        <v>582</v>
      </c>
      <c r="B646" s="64" t="s">
        <v>1242</v>
      </c>
      <c r="C646" s="247" t="s">
        <v>1243</v>
      </c>
      <c r="D646" s="60">
        <f t="shared" ref="D646:E646" si="164">IF(D644&gt;=D643,D644-D643,0)</f>
        <v>58160.859999999957</v>
      </c>
      <c r="E646" s="60">
        <f t="shared" si="164"/>
        <v>54059.890000000014</v>
      </c>
      <c r="F646" s="45">
        <f t="shared" si="109"/>
        <v>92.948917880512866</v>
      </c>
    </row>
    <row r="647" spans="1:6" ht="23.25" x14ac:dyDescent="0.35">
      <c r="A647" s="251" t="s">
        <v>1244</v>
      </c>
      <c r="B647" s="64" t="s">
        <v>1245</v>
      </c>
      <c r="C647" s="252" t="s">
        <v>1244</v>
      </c>
      <c r="D647" s="60">
        <f>IF(D426-D427+D641-D642&gt;=0,D426-D427+D641-D642,0)</f>
        <v>0</v>
      </c>
      <c r="E647" s="60">
        <f>IF(E426-E427+E641-E642&gt;=0,E426-E427+E641-E642,0)</f>
        <v>33364.270000000019</v>
      </c>
      <c r="F647" s="45" t="str">
        <f t="shared" si="109"/>
        <v>-</v>
      </c>
    </row>
    <row r="648" spans="1:6" ht="23.25" x14ac:dyDescent="0.35">
      <c r="A648" s="251" t="s">
        <v>1246</v>
      </c>
      <c r="B648" s="64" t="s">
        <v>1247</v>
      </c>
      <c r="C648" s="252" t="s">
        <v>1246</v>
      </c>
      <c r="D648" s="60">
        <f>IF(D427-D426+D642-D641&gt;=0,D427-D426+D642-D641,0)</f>
        <v>6515.23</v>
      </c>
      <c r="E648" s="60">
        <f>IF(E427-E426+E642-E641&gt;=0,E427-E426+E642-E641,0)</f>
        <v>0</v>
      </c>
      <c r="F648" s="45">
        <f t="shared" si="109"/>
        <v>0</v>
      </c>
    </row>
    <row r="649" spans="1:6" ht="23.25" x14ac:dyDescent="0.35">
      <c r="A649" s="63" t="s">
        <v>582</v>
      </c>
      <c r="B649" s="64" t="s">
        <v>1248</v>
      </c>
      <c r="C649" s="247" t="s">
        <v>1249</v>
      </c>
      <c r="D649" s="60">
        <f t="shared" ref="D649:E649" si="165">IF(D645+D647-D646-D648&gt;=0,D645+D647-D646-D648,0)</f>
        <v>0</v>
      </c>
      <c r="E649" s="60">
        <f t="shared" si="165"/>
        <v>0</v>
      </c>
      <c r="F649" s="45" t="str">
        <f t="shared" si="109"/>
        <v>-</v>
      </c>
    </row>
    <row r="650" spans="1:6" ht="23.25" x14ac:dyDescent="0.35">
      <c r="A650" s="63" t="s">
        <v>582</v>
      </c>
      <c r="B650" s="64" t="s">
        <v>1250</v>
      </c>
      <c r="C650" s="247" t="s">
        <v>1251</v>
      </c>
      <c r="D650" s="60">
        <f t="shared" ref="D650:E650" si="166">IF(D646+D648-D645-D647&gt;=0,D646+D648-D645-D647,0)</f>
        <v>64676.089999999953</v>
      </c>
      <c r="E650" s="60">
        <f t="shared" si="166"/>
        <v>20695.619999999995</v>
      </c>
      <c r="F650" s="45">
        <f t="shared" si="109"/>
        <v>31.998873153896611</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6" t="s">
        <v>1254</v>
      </c>
      <c r="B652" s="377"/>
      <c r="C652" s="171"/>
      <c r="D652" s="43"/>
      <c r="E652" s="43"/>
      <c r="F652" s="44"/>
    </row>
    <row r="653" spans="1:6" ht="12.75" customHeight="1" x14ac:dyDescent="0.35">
      <c r="A653" s="63">
        <v>11</v>
      </c>
      <c r="B653" s="64" t="s">
        <v>1255</v>
      </c>
      <c r="C653" s="247" t="s">
        <v>1256</v>
      </c>
      <c r="D653" s="194">
        <v>0</v>
      </c>
      <c r="E653" s="194">
        <v>0</v>
      </c>
      <c r="F653" s="45" t="str">
        <f t="shared" ref="F653:F740" si="167">IF(D653&lt;&gt;0,IF(E653/D653&gt;=100,"&gt;&gt;100",E653/D653*100),"-")</f>
        <v>-</v>
      </c>
    </row>
    <row r="654" spans="1:6" ht="12.75" customHeight="1" x14ac:dyDescent="0.35">
      <c r="A654" s="63" t="s">
        <v>1257</v>
      </c>
      <c r="B654" s="64" t="s">
        <v>1258</v>
      </c>
      <c r="C654" s="247" t="s">
        <v>1257</v>
      </c>
      <c r="D654" s="194">
        <v>0</v>
      </c>
      <c r="E654" s="194">
        <v>0</v>
      </c>
      <c r="F654" s="45" t="str">
        <f t="shared" si="167"/>
        <v>-</v>
      </c>
    </row>
    <row r="655" spans="1:6" ht="12.75" customHeight="1" x14ac:dyDescent="0.35">
      <c r="A655" s="63" t="s">
        <v>1259</v>
      </c>
      <c r="B655" s="64" t="s">
        <v>1260</v>
      </c>
      <c r="C655" s="247" t="s">
        <v>1259</v>
      </c>
      <c r="D655" s="194">
        <v>0</v>
      </c>
      <c r="E655" s="194">
        <v>0</v>
      </c>
      <c r="F655" s="45" t="str">
        <f t="shared" si="167"/>
        <v>-</v>
      </c>
    </row>
    <row r="656" spans="1:6" ht="23.25" x14ac:dyDescent="0.35">
      <c r="A656" s="63">
        <v>11</v>
      </c>
      <c r="B656" s="64" t="s">
        <v>1261</v>
      </c>
      <c r="C656" s="247" t="s">
        <v>1262</v>
      </c>
      <c r="D656" s="60">
        <f t="shared" ref="D656:E656" si="168">+D653+D654-D655</f>
        <v>0</v>
      </c>
      <c r="E656" s="60">
        <f t="shared" si="168"/>
        <v>0</v>
      </c>
      <c r="F656" s="45" t="str">
        <f t="shared" si="167"/>
        <v>-</v>
      </c>
    </row>
    <row r="657" spans="1:6" ht="23.25" x14ac:dyDescent="0.35">
      <c r="A657" s="63" t="s">
        <v>582</v>
      </c>
      <c r="B657" s="64" t="s">
        <v>1263</v>
      </c>
      <c r="C657" s="247" t="s">
        <v>1264</v>
      </c>
      <c r="D657" s="253">
        <v>0</v>
      </c>
      <c r="E657" s="253">
        <v>0</v>
      </c>
      <c r="F657" s="45" t="str">
        <f t="shared" si="167"/>
        <v>-</v>
      </c>
    </row>
    <row r="658" spans="1:6" ht="23.25" x14ac:dyDescent="0.35">
      <c r="A658" s="63" t="s">
        <v>582</v>
      </c>
      <c r="B658" s="64" t="s">
        <v>1265</v>
      </c>
      <c r="C658" s="247" t="s">
        <v>1266</v>
      </c>
      <c r="D658" s="253">
        <v>21</v>
      </c>
      <c r="E658" s="253">
        <v>21</v>
      </c>
      <c r="F658" s="45">
        <f t="shared" si="167"/>
        <v>100</v>
      </c>
    </row>
    <row r="659" spans="1:6" ht="12.75" customHeight="1" x14ac:dyDescent="0.35">
      <c r="A659" s="63" t="s">
        <v>582</v>
      </c>
      <c r="B659" s="64" t="s">
        <v>1267</v>
      </c>
      <c r="C659" s="247" t="s">
        <v>1268</v>
      </c>
      <c r="D659" s="253">
        <v>0</v>
      </c>
      <c r="E659" s="253">
        <v>0</v>
      </c>
      <c r="F659" s="45" t="str">
        <f t="shared" si="167"/>
        <v>-</v>
      </c>
    </row>
    <row r="660" spans="1:6" ht="12.75" customHeight="1" x14ac:dyDescent="0.35">
      <c r="A660" s="63" t="s">
        <v>582</v>
      </c>
      <c r="B660" s="64" t="s">
        <v>1269</v>
      </c>
      <c r="C660" s="247" t="s">
        <v>1270</v>
      </c>
      <c r="D660" s="253">
        <v>21</v>
      </c>
      <c r="E660" s="253">
        <v>21</v>
      </c>
      <c r="F660" s="45">
        <f t="shared" si="167"/>
        <v>100</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0</v>
      </c>
      <c r="F663" s="71" t="str">
        <f t="shared" si="167"/>
        <v>-</v>
      </c>
    </row>
    <row r="664" spans="1:6" ht="12.75" customHeight="1" x14ac:dyDescent="0.35">
      <c r="A664" s="70" t="s">
        <v>1278</v>
      </c>
      <c r="B664" s="65" t="s">
        <v>1279</v>
      </c>
      <c r="C664" s="277" t="s">
        <v>1278</v>
      </c>
      <c r="D664" s="192">
        <v>0</v>
      </c>
      <c r="E664" s="192">
        <v>0</v>
      </c>
      <c r="F664" s="71" t="str">
        <f t="shared" si="167"/>
        <v>-</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0</v>
      </c>
      <c r="E669" s="194">
        <v>0</v>
      </c>
      <c r="F669" s="45" t="str">
        <f t="shared" si="167"/>
        <v>-</v>
      </c>
    </row>
    <row r="670" spans="1:6" ht="12.75" customHeight="1" x14ac:dyDescent="0.35">
      <c r="A670" s="63">
        <v>63312</v>
      </c>
      <c r="B670" s="64" t="s">
        <v>1290</v>
      </c>
      <c r="C670" s="247" t="s">
        <v>1291</v>
      </c>
      <c r="D670" s="194">
        <v>0</v>
      </c>
      <c r="E670" s="194">
        <v>0</v>
      </c>
      <c r="F670" s="45" t="str">
        <f t="shared" si="167"/>
        <v>-</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0</v>
      </c>
      <c r="E673" s="194">
        <v>0</v>
      </c>
      <c r="F673" s="45" t="str">
        <f t="shared" si="167"/>
        <v>-</v>
      </c>
    </row>
    <row r="674" spans="1:6" ht="12.75" customHeight="1" x14ac:dyDescent="0.35">
      <c r="A674" s="63">
        <v>63322</v>
      </c>
      <c r="B674" s="64" t="s">
        <v>1298</v>
      </c>
      <c r="C674" s="247" t="s">
        <v>1299</v>
      </c>
      <c r="D674" s="194">
        <v>0</v>
      </c>
      <c r="E674" s="194">
        <v>0</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1992.8</v>
      </c>
      <c r="E702" s="192">
        <v>0</v>
      </c>
      <c r="F702" s="71">
        <f t="shared" si="167"/>
        <v>0</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0</v>
      </c>
      <c r="E706" s="192">
        <v>0</v>
      </c>
      <c r="F706" s="71" t="str">
        <f t="shared" si="167"/>
        <v>-</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0</v>
      </c>
      <c r="E711" s="192">
        <v>0</v>
      </c>
      <c r="F711" s="71" t="str">
        <f t="shared" si="167"/>
        <v>-</v>
      </c>
    </row>
    <row r="712" spans="1:6" ht="12.75" customHeight="1" x14ac:dyDescent="0.35">
      <c r="A712" s="70" t="s">
        <v>1359</v>
      </c>
      <c r="B712" s="65" t="s">
        <v>1360</v>
      </c>
      <c r="C712" s="277" t="s">
        <v>1359</v>
      </c>
      <c r="D712" s="192">
        <v>0</v>
      </c>
      <c r="E712" s="192">
        <v>0</v>
      </c>
      <c r="F712" s="71" t="str">
        <f t="shared" si="167"/>
        <v>-</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0</v>
      </c>
      <c r="E726" s="192">
        <v>0</v>
      </c>
      <c r="F726" s="71" t="str">
        <f t="shared" si="167"/>
        <v>-</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4434.4399999999996</v>
      </c>
      <c r="E734" s="192">
        <v>4631.5</v>
      </c>
      <c r="F734" s="71">
        <f t="shared" si="167"/>
        <v>104.44385311335817</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0</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0</v>
      </c>
      <c r="E738" s="194">
        <v>0</v>
      </c>
      <c r="F738" s="45" t="str">
        <f t="shared" si="167"/>
        <v>-</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1367.28</v>
      </c>
      <c r="E741" s="192">
        <v>1367.28</v>
      </c>
      <c r="F741" s="71">
        <f t="shared" ref="F741:F1006" si="169">IF(D741&lt;&gt;0,IF(E741/D741&gt;=100,"&gt;&gt;100",E741/D741*100),"-")</f>
        <v>100</v>
      </c>
    </row>
    <row r="742" spans="1:6" ht="12.75" customHeight="1" x14ac:dyDescent="0.35">
      <c r="A742" s="70" t="s">
        <v>1414</v>
      </c>
      <c r="B742" s="65" t="s">
        <v>1415</v>
      </c>
      <c r="C742" s="278" t="s">
        <v>1414</v>
      </c>
      <c r="D742" s="192">
        <v>1283.52</v>
      </c>
      <c r="E742" s="192">
        <v>1283.52</v>
      </c>
      <c r="F742" s="71">
        <f t="shared" si="169"/>
        <v>100</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582</v>
      </c>
      <c r="E744" s="192">
        <v>630</v>
      </c>
      <c r="F744" s="71">
        <f t="shared" si="170"/>
        <v>108.24742268041237</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0</v>
      </c>
      <c r="E843" s="194">
        <v>0</v>
      </c>
      <c r="F843" s="45" t="str">
        <f t="shared" si="169"/>
        <v>-</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0</v>
      </c>
      <c r="E848" s="194">
        <v>0</v>
      </c>
      <c r="F848" s="45" t="str">
        <f t="shared" si="169"/>
        <v>-</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0</v>
      </c>
      <c r="E850" s="194">
        <v>0</v>
      </c>
      <c r="F850" s="45" t="str">
        <f t="shared" si="169"/>
        <v>-</v>
      </c>
    </row>
    <row r="851" spans="1:6" ht="12.75" customHeight="1" x14ac:dyDescent="0.35">
      <c r="A851" s="63">
        <v>37221</v>
      </c>
      <c r="B851" s="64" t="s">
        <v>1631</v>
      </c>
      <c r="C851" s="247" t="s">
        <v>1632</v>
      </c>
      <c r="D851" s="194">
        <v>0</v>
      </c>
      <c r="E851" s="194">
        <v>0</v>
      </c>
      <c r="F851" s="45" t="str">
        <f t="shared" si="169"/>
        <v>-</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0</v>
      </c>
      <c r="E855" s="194">
        <v>0</v>
      </c>
      <c r="F855" s="45" t="str">
        <f t="shared" si="169"/>
        <v>-</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2" t="s">
        <v>1948</v>
      </c>
      <c r="B1010" s="373"/>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0"/>
      <c r="E1021" s="371"/>
      <c r="F1021" s="51"/>
    </row>
    <row r="1022" spans="1:6" ht="15" customHeight="1" x14ac:dyDescent="0.35">
      <c r="A1022" s="140"/>
      <c r="B1022" s="163"/>
      <c r="C1022" s="173"/>
      <c r="D1022" s="370"/>
      <c r="E1022" s="371"/>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0" customWidth="1"/>
    <col min="9" max="23" width="8" style="67" customWidth="1"/>
    <col min="24" max="30" width="14.3984375" style="67" customWidth="1"/>
    <col min="31" max="16384" width="14.3984375" style="67"/>
  </cols>
  <sheetData>
    <row r="1" spans="1:24" s="46" customFormat="1" ht="44.25" customHeight="1" x14ac:dyDescent="0.35">
      <c r="A1" s="268" t="s">
        <v>0</v>
      </c>
      <c r="B1" s="322"/>
      <c r="C1" s="268" t="s">
        <v>2</v>
      </c>
      <c r="D1" s="323"/>
      <c r="E1" s="268" t="s">
        <v>4</v>
      </c>
      <c r="F1" s="324"/>
      <c r="H1" s="326"/>
    </row>
    <row r="2" spans="1:24" ht="50.1" customHeight="1" x14ac:dyDescent="0.3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2000</v>
      </c>
      <c r="E3" s="307" t="s">
        <v>2001</v>
      </c>
      <c r="F3" s="310" t="s">
        <v>12</v>
      </c>
      <c r="H3" s="328"/>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3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3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3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3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3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3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3.25" x14ac:dyDescent="0.3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3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3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3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3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3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3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3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3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3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3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3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3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3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3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3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3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3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3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3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3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3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3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1.65" x14ac:dyDescent="0.3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3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3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3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3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3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3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3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3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3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3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3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3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3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3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3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3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3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3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3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3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3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3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3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3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3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3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3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3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3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3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3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3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1.65" x14ac:dyDescent="0.3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3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3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3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3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3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3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3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3.25" x14ac:dyDescent="0.3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3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3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3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3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3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3.25" x14ac:dyDescent="0.3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3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3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3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1.65" x14ac:dyDescent="0.3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3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3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9" x14ac:dyDescent="0.3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3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3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3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3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3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3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3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3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3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3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3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3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3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3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3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3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65" x14ac:dyDescent="0.3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25" x14ac:dyDescent="0.3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3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3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3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3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3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3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3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3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3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3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3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3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3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3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3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3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3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3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3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3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3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3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3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3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3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3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3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3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65" x14ac:dyDescent="0.3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3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3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3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3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25" x14ac:dyDescent="0.3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3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3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3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3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3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3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3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3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25" x14ac:dyDescent="0.3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3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3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25" x14ac:dyDescent="0.3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3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25" x14ac:dyDescent="0.3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25" x14ac:dyDescent="0.3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25" x14ac:dyDescent="0.3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65" x14ac:dyDescent="0.3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3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25" x14ac:dyDescent="0.3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25" x14ac:dyDescent="0.3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25" x14ac:dyDescent="0.3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3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3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3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3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3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3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3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3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25" x14ac:dyDescent="0.3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3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3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3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3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3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3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3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3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3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3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3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3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25" x14ac:dyDescent="0.3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65" x14ac:dyDescent="0.3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65" x14ac:dyDescent="0.3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65" x14ac:dyDescent="0.3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65" x14ac:dyDescent="0.3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65" x14ac:dyDescent="0.3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25" x14ac:dyDescent="0.3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65" x14ac:dyDescent="0.3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3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3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3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3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3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3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3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3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3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65" x14ac:dyDescent="0.3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25" x14ac:dyDescent="0.3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3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3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3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3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3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3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25" x14ac:dyDescent="0.3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3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3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3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3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3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3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3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3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9" x14ac:dyDescent="0.3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3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3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3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3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3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65" x14ac:dyDescent="0.3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1.65" x14ac:dyDescent="0.3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3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3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3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3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3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3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3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65" x14ac:dyDescent="0.3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65" x14ac:dyDescent="0.3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25" x14ac:dyDescent="0.3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3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3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3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3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3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3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3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3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3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3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25" x14ac:dyDescent="0.3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3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3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3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3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3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3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3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3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3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3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3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25" x14ac:dyDescent="0.3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25" x14ac:dyDescent="0.3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25" x14ac:dyDescent="0.3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25" x14ac:dyDescent="0.3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25" x14ac:dyDescent="0.3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3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3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3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3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3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25" x14ac:dyDescent="0.3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3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3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3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3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3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3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25" x14ac:dyDescent="0.3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3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3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25" x14ac:dyDescent="0.3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3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3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3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3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3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65" x14ac:dyDescent="0.3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3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3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3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3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3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3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3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3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3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3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3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3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1.65" x14ac:dyDescent="0.3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3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3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25" x14ac:dyDescent="0.3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3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3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65" x14ac:dyDescent="0.3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25" x14ac:dyDescent="0.3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65" x14ac:dyDescent="0.3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65" x14ac:dyDescent="0.3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65" x14ac:dyDescent="0.3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65" x14ac:dyDescent="0.3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65" x14ac:dyDescent="0.3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25" x14ac:dyDescent="0.3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65" x14ac:dyDescent="0.3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65" x14ac:dyDescent="0.3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25" x14ac:dyDescent="0.3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25" x14ac:dyDescent="0.3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25" x14ac:dyDescent="0.3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25" x14ac:dyDescent="0.3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25" x14ac:dyDescent="0.3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25" x14ac:dyDescent="0.3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25" x14ac:dyDescent="0.3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25" x14ac:dyDescent="0.3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25" x14ac:dyDescent="0.3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25" x14ac:dyDescent="0.3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25" x14ac:dyDescent="0.3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25" x14ac:dyDescent="0.3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65" x14ac:dyDescent="0.3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3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3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3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3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3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3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3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3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3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65" x14ac:dyDescent="0.3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25" x14ac:dyDescent="0.3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65" x14ac:dyDescent="0.3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25" x14ac:dyDescent="0.3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25" x14ac:dyDescent="0.3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3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3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25" x14ac:dyDescent="0.3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3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3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3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3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3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3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3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65" x14ac:dyDescent="0.3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3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3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3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3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3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65" x14ac:dyDescent="0.3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3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65" x14ac:dyDescent="0.3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3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2"/>
      <c r="C1" s="268" t="s">
        <v>2</v>
      </c>
      <c r="D1" s="323"/>
      <c r="E1" s="268" t="s">
        <v>4</v>
      </c>
      <c r="F1" s="324"/>
    </row>
    <row r="2" spans="1:25" ht="50.1" customHeight="1" x14ac:dyDescent="0.3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6.5" x14ac:dyDescent="0.3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c r="C1" s="268" t="s">
        <v>2</v>
      </c>
      <c r="D1" s="323"/>
      <c r="E1" s="268" t="s">
        <v>4</v>
      </c>
      <c r="F1" s="324"/>
    </row>
    <row r="2" spans="1:24" ht="50.1" customHeight="1" x14ac:dyDescent="0.3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3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3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3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c r="C1" s="268" t="s">
        <v>2</v>
      </c>
      <c r="D1" s="323"/>
      <c r="E1" s="268" t="s">
        <v>4</v>
      </c>
      <c r="F1" s="324"/>
    </row>
    <row r="2" spans="1:24" ht="50.1" customHeight="1" x14ac:dyDescent="0.3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2488</v>
      </c>
      <c r="C5" s="138" t="s">
        <v>2489</v>
      </c>
      <c r="D5" s="198"/>
      <c r="E5" s="31"/>
      <c r="F5" s="31"/>
      <c r="G5" s="31"/>
      <c r="H5" s="31"/>
      <c r="I5" s="31"/>
      <c r="J5" s="31"/>
      <c r="K5" s="31"/>
      <c r="L5" s="31"/>
      <c r="M5" s="31"/>
      <c r="N5" s="31"/>
      <c r="O5" s="31"/>
      <c r="P5" s="31"/>
      <c r="Q5" s="31"/>
      <c r="R5" s="31"/>
      <c r="S5" s="31"/>
      <c r="T5" s="31"/>
      <c r="U5" s="31"/>
    </row>
    <row r="6" spans="1:24" ht="23.25" x14ac:dyDescent="0.3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3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3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3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3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3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3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3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3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3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3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3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4.9" x14ac:dyDescent="0.3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3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3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3.25" x14ac:dyDescent="0.3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3.25" x14ac:dyDescent="0.3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2.75" x14ac:dyDescent="0.3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3.25" x14ac:dyDescent="0.3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3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3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3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3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3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3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3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3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3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3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4.9" x14ac:dyDescent="0.3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3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3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3.25" x14ac:dyDescent="0.3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3.25" x14ac:dyDescent="0.3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3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3.25" x14ac:dyDescent="0.3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3.25" x14ac:dyDescent="0.3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3.25" x14ac:dyDescent="0.3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3.25" x14ac:dyDescent="0.3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3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3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3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3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3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3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3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3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3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3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3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3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3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3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3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3.25" x14ac:dyDescent="0.3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3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3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3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12.75" x14ac:dyDescent="0.3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3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3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3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3.25" x14ac:dyDescent="0.3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3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3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3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3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3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3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3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3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3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3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3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4.9" x14ac:dyDescent="0.3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3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3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3.25" x14ac:dyDescent="0.3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3.25" x14ac:dyDescent="0.3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90" t="s">
        <v>2133</v>
      </c>
      <c r="B1" s="388"/>
      <c r="C1" s="388"/>
      <c r="D1" s="388"/>
      <c r="E1" s="51" t="s">
        <v>2134</v>
      </c>
      <c r="F1" s="51"/>
      <c r="G1" s="51"/>
      <c r="H1" s="51"/>
      <c r="I1" s="51"/>
      <c r="J1" s="51"/>
      <c r="K1" s="51"/>
      <c r="L1" s="51"/>
      <c r="M1" s="51"/>
      <c r="N1" s="51"/>
      <c r="O1" s="51"/>
      <c r="P1" s="51"/>
    </row>
    <row r="2" spans="1:17" ht="37.5" customHeight="1" x14ac:dyDescent="0.3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35">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50231</v>
      </c>
      <c r="P3" s="51"/>
    </row>
    <row r="4" spans="1:17" ht="19.5" customHeight="1" x14ac:dyDescent="0.3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3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1" t="s">
        <v>2167</v>
      </c>
      <c r="B23" s="392"/>
      <c r="C23" s="393"/>
      <c r="D23" s="95"/>
      <c r="E23" s="51">
        <f>SUM(E24:E297)</f>
        <v>0</v>
      </c>
      <c r="F23" s="51">
        <f>SUM(F24:F297)</f>
        <v>5</v>
      </c>
      <c r="G23" s="51"/>
      <c r="H23" s="51"/>
      <c r="I23" s="51"/>
      <c r="J23" s="51"/>
      <c r="K23" s="51"/>
      <c r="L23" s="51"/>
      <c r="M23" s="51"/>
      <c r="N23" s="51"/>
      <c r="O23" s="51"/>
      <c r="P23" s="51"/>
    </row>
    <row r="24" spans="1:16" ht="20.25" x14ac:dyDescent="0.3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3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Provjera</v>
      </c>
      <c r="C293" s="91" t="s">
        <v>2437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3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2486</v>
      </c>
    </row>
    <row r="1479" spans="10:12" ht="15.75" customHeight="1" x14ac:dyDescent="0.35"/>
    <row r="1480" spans="10:12" ht="15" customHeight="1" x14ac:dyDescent="0.3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2026-04-01T08:04:43Z</cp:lastPrinted>
  <dcterms:created xsi:type="dcterms:W3CDTF">2022-04-01T05:14:30Z</dcterms:created>
  <dcterms:modified xsi:type="dcterms:W3CDTF">2026-04-13T05:20:30Z</dcterms:modified>
</cp:coreProperties>
</file>